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Gordana\Desktop\FIN\FIN-2025\OBRAČUNI\31.12.2025\FINALIZIRANI OBRASCI\"/>
    </mc:Choice>
  </mc:AlternateContent>
  <xr:revisionPtr revIDLastSave="0" documentId="13_ncr:1_{DE00FE21-362B-40C9-8EA6-F4EF0799109D}" xr6:coauthVersionLast="47" xr6:coauthVersionMax="47" xr10:uidLastSave="{00000000-0000-0000-0000-000000000000}"/>
  <bookViews>
    <workbookView xWindow="-120" yWindow="-120" windowWidth="29040" windowHeight="15720" tabRatio="583"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E320" i="9" s="1"/>
  <c r="B320" i="9" s="1"/>
  <c r="F320" i="9"/>
  <c r="H319" i="9"/>
  <c r="G319" i="9"/>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298" i="9" s="1"/>
  <c r="F300" i="9"/>
  <c r="F299" i="9"/>
  <c r="F297" i="9"/>
  <c r="L296" i="9"/>
  <c r="F296" i="9" s="1"/>
  <c r="H296" i="9"/>
  <c r="F295" i="9"/>
  <c r="I294" i="9"/>
  <c r="H294" i="9"/>
  <c r="F294" i="9"/>
  <c r="E293" i="9"/>
  <c r="M292" i="9"/>
  <c r="F292" i="9" s="1"/>
  <c r="B292" i="9" s="1"/>
  <c r="L292" i="9"/>
  <c r="E292" i="9"/>
  <c r="M291" i="9"/>
  <c r="L291" i="9"/>
  <c r="F291" i="9"/>
  <c r="E291" i="9"/>
  <c r="B291" i="9" s="1"/>
  <c r="M290" i="9"/>
  <c r="F290" i="9" s="1"/>
  <c r="L290" i="9"/>
  <c r="E290" i="9"/>
  <c r="B290" i="9" s="1"/>
  <c r="M289" i="9"/>
  <c r="L289" i="9"/>
  <c r="E289" i="9"/>
  <c r="M288" i="9"/>
  <c r="L288" i="9"/>
  <c r="F288" i="9" s="1"/>
  <c r="E288" i="9"/>
  <c r="B288" i="9" s="1"/>
  <c r="M287" i="9"/>
  <c r="L287" i="9"/>
  <c r="F287" i="9" s="1"/>
  <c r="E287" i="9"/>
  <c r="M286" i="9"/>
  <c r="L286" i="9"/>
  <c r="F286" i="9" s="1"/>
  <c r="B286" i="9" s="1"/>
  <c r="E286" i="9"/>
  <c r="M285" i="9"/>
  <c r="L285" i="9"/>
  <c r="F285" i="9" s="1"/>
  <c r="E285" i="9"/>
  <c r="B285" i="9"/>
  <c r="M284" i="9"/>
  <c r="F284" i="9" s="1"/>
  <c r="B284" i="9" s="1"/>
  <c r="L284" i="9"/>
  <c r="E284" i="9"/>
  <c r="M283" i="9"/>
  <c r="L283" i="9"/>
  <c r="F283" i="9"/>
  <c r="E283" i="9"/>
  <c r="B283" i="9" s="1"/>
  <c r="M282" i="9"/>
  <c r="F282" i="9" s="1"/>
  <c r="L282" i="9"/>
  <c r="E282" i="9"/>
  <c r="M281" i="9"/>
  <c r="L281" i="9"/>
  <c r="E281" i="9"/>
  <c r="M280" i="9"/>
  <c r="L280" i="9"/>
  <c r="F280" i="9" s="1"/>
  <c r="E280" i="9"/>
  <c r="M279" i="9"/>
  <c r="L279" i="9"/>
  <c r="F279" i="9" s="1"/>
  <c r="E279" i="9"/>
  <c r="B279" i="9" s="1"/>
  <c r="M278" i="9"/>
  <c r="L278" i="9"/>
  <c r="F278" i="9" s="1"/>
  <c r="B278" i="9" s="1"/>
  <c r="E278" i="9"/>
  <c r="M277" i="9"/>
  <c r="L277" i="9"/>
  <c r="F277" i="9" s="1"/>
  <c r="B277" i="9" s="1"/>
  <c r="E277" i="9"/>
  <c r="M276" i="9"/>
  <c r="F276" i="9" s="1"/>
  <c r="B276" i="9" s="1"/>
  <c r="L276" i="9"/>
  <c r="E276" i="9"/>
  <c r="M275" i="9"/>
  <c r="L275" i="9"/>
  <c r="F275" i="9"/>
  <c r="E275" i="9"/>
  <c r="M274" i="9"/>
  <c r="F274" i="9" s="1"/>
  <c r="L274" i="9"/>
  <c r="E274" i="9"/>
  <c r="B274" i="9" s="1"/>
  <c r="M273" i="9"/>
  <c r="L273" i="9"/>
  <c r="E273" i="9"/>
  <c r="M272" i="9"/>
  <c r="L272" i="9"/>
  <c r="F272" i="9" s="1"/>
  <c r="E272" i="9"/>
  <c r="M271" i="9"/>
  <c r="L271" i="9"/>
  <c r="F271" i="9" s="1"/>
  <c r="E271" i="9"/>
  <c r="B271" i="9" s="1"/>
  <c r="M270" i="9"/>
  <c r="L270" i="9"/>
  <c r="F270" i="9" s="1"/>
  <c r="B270" i="9" s="1"/>
  <c r="E270" i="9"/>
  <c r="M269" i="9"/>
  <c r="L269" i="9"/>
  <c r="F269" i="9" s="1"/>
  <c r="E269" i="9"/>
  <c r="B269" i="9"/>
  <c r="M268" i="9"/>
  <c r="F268" i="9" s="1"/>
  <c r="B268" i="9" s="1"/>
  <c r="L268" i="9"/>
  <c r="E268" i="9"/>
  <c r="M267" i="9"/>
  <c r="L267" i="9"/>
  <c r="F267" i="9"/>
  <c r="E267" i="9"/>
  <c r="B267" i="9" s="1"/>
  <c r="M266" i="9"/>
  <c r="F266" i="9" s="1"/>
  <c r="L266" i="9"/>
  <c r="E266" i="9"/>
  <c r="B266" i="9" s="1"/>
  <c r="M265" i="9"/>
  <c r="L265" i="9"/>
  <c r="E265" i="9"/>
  <c r="M264" i="9"/>
  <c r="L264" i="9"/>
  <c r="F264" i="9" s="1"/>
  <c r="E264" i="9"/>
  <c r="M263" i="9"/>
  <c r="L263" i="9"/>
  <c r="F263" i="9" s="1"/>
  <c r="E263" i="9"/>
  <c r="B263" i="9" s="1"/>
  <c r="M262" i="9"/>
  <c r="L262" i="9"/>
  <c r="F262" i="9" s="1"/>
  <c r="B262" i="9" s="1"/>
  <c r="E262" i="9"/>
  <c r="M261" i="9"/>
  <c r="L261" i="9"/>
  <c r="F261" i="9" s="1"/>
  <c r="E261" i="9"/>
  <c r="B261" i="9"/>
  <c r="M260" i="9"/>
  <c r="F260" i="9" s="1"/>
  <c r="B260" i="9" s="1"/>
  <c r="L260" i="9"/>
  <c r="E260" i="9"/>
  <c r="M259" i="9"/>
  <c r="L259" i="9"/>
  <c r="F259" i="9"/>
  <c r="E259" i="9"/>
  <c r="B259" i="9" s="1"/>
  <c r="M258" i="9"/>
  <c r="L258" i="9"/>
  <c r="F258" i="9"/>
  <c r="E258" i="9"/>
  <c r="B258" i="9" s="1"/>
  <c r="M257" i="9"/>
  <c r="L257" i="9"/>
  <c r="F257" i="9" s="1"/>
  <c r="E257" i="9"/>
  <c r="M256" i="9"/>
  <c r="L256" i="9"/>
  <c r="F256" i="9" s="1"/>
  <c r="E256" i="9"/>
  <c r="B256" i="9" s="1"/>
  <c r="M255" i="9"/>
  <c r="L255" i="9"/>
  <c r="F255" i="9" s="1"/>
  <c r="E255" i="9"/>
  <c r="M254" i="9"/>
  <c r="L254" i="9"/>
  <c r="F254" i="9" s="1"/>
  <c r="B254" i="9" s="1"/>
  <c r="E254" i="9"/>
  <c r="M253" i="9"/>
  <c r="L253" i="9"/>
  <c r="F253" i="9" s="1"/>
  <c r="B253" i="9" s="1"/>
  <c r="E253" i="9"/>
  <c r="M252" i="9"/>
  <c r="F252" i="9" s="1"/>
  <c r="B252" i="9" s="1"/>
  <c r="L252" i="9"/>
  <c r="E252" i="9"/>
  <c r="M251" i="9"/>
  <c r="L251" i="9"/>
  <c r="F251" i="9"/>
  <c r="E251" i="9"/>
  <c r="M250" i="9"/>
  <c r="L250" i="9"/>
  <c r="F250" i="9"/>
  <c r="B250" i="9" s="1"/>
  <c r="E250" i="9"/>
  <c r="M249" i="9"/>
  <c r="L249" i="9"/>
  <c r="E249" i="9"/>
  <c r="M248" i="9"/>
  <c r="F248" i="9" s="1"/>
  <c r="L248" i="9"/>
  <c r="E248" i="9"/>
  <c r="M247" i="9"/>
  <c r="L247" i="9"/>
  <c r="F247" i="9" s="1"/>
  <c r="E247" i="9"/>
  <c r="B247" i="9" s="1"/>
  <c r="M246" i="9"/>
  <c r="L246" i="9"/>
  <c r="F246" i="9" s="1"/>
  <c r="B246" i="9" s="1"/>
  <c r="E246" i="9"/>
  <c r="M245" i="9"/>
  <c r="L245" i="9"/>
  <c r="F245" i="9" s="1"/>
  <c r="E245" i="9"/>
  <c r="B245" i="9"/>
  <c r="M244" i="9"/>
  <c r="L244" i="9"/>
  <c r="E244" i="9"/>
  <c r="M243" i="9"/>
  <c r="L243" i="9"/>
  <c r="F243" i="9"/>
  <c r="E243" i="9"/>
  <c r="M242" i="9"/>
  <c r="L242" i="9"/>
  <c r="F242" i="9"/>
  <c r="B242" i="9" s="1"/>
  <c r="E242" i="9"/>
  <c r="M241" i="9"/>
  <c r="L241" i="9"/>
  <c r="E241" i="9"/>
  <c r="M240" i="9"/>
  <c r="F240" i="9" s="1"/>
  <c r="L240" i="9"/>
  <c r="E240" i="9"/>
  <c r="M239" i="9"/>
  <c r="L239" i="9"/>
  <c r="E239" i="9"/>
  <c r="M238" i="9"/>
  <c r="L238" i="9"/>
  <c r="F238" i="9" s="1"/>
  <c r="B238" i="9" s="1"/>
  <c r="E238" i="9"/>
  <c r="M237" i="9"/>
  <c r="L237" i="9"/>
  <c r="E237" i="9"/>
  <c r="M236" i="9"/>
  <c r="L236" i="9"/>
  <c r="E236" i="9"/>
  <c r="M235" i="9"/>
  <c r="L235" i="9"/>
  <c r="F235" i="9"/>
  <c r="E235" i="9"/>
  <c r="M234" i="9"/>
  <c r="L234" i="9"/>
  <c r="F234" i="9"/>
  <c r="B234" i="9" s="1"/>
  <c r="E234" i="9"/>
  <c r="M233" i="9"/>
  <c r="L233" i="9"/>
  <c r="E233" i="9"/>
  <c r="M232" i="9"/>
  <c r="F232" i="9" s="1"/>
  <c r="L232" i="9"/>
  <c r="E232" i="9"/>
  <c r="B232" i="9" s="1"/>
  <c r="M231" i="9"/>
  <c r="L231" i="9"/>
  <c r="F231" i="9" s="1"/>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F166" i="9"/>
  <c r="B166" i="9"/>
  <c r="H165" i="9"/>
  <c r="E165" i="9" s="1"/>
  <c r="B165" i="9" s="1"/>
  <c r="G165" i="9"/>
  <c r="F165" i="9"/>
  <c r="H164" i="9"/>
  <c r="G164" i="9"/>
  <c r="F164" i="9"/>
  <c r="E164" i="9"/>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F158" i="9"/>
  <c r="B158" i="9"/>
  <c r="H157" i="9"/>
  <c r="E157" i="9" s="1"/>
  <c r="B157" i="9" s="1"/>
  <c r="G157" i="9"/>
  <c r="F157" i="9"/>
  <c r="F156" i="9"/>
  <c r="H155" i="9"/>
  <c r="G155" i="9"/>
  <c r="E155" i="9" s="1"/>
  <c r="B155" i="9" s="1"/>
  <c r="F155" i="9"/>
  <c r="H154" i="9"/>
  <c r="G154" i="9"/>
  <c r="F154" i="9"/>
  <c r="H153" i="9"/>
  <c r="G153" i="9"/>
  <c r="F153" i="9"/>
  <c r="E153" i="9"/>
  <c r="B153" i="9" s="1"/>
  <c r="H152" i="9"/>
  <c r="G152" i="9"/>
  <c r="E152" i="9" s="1"/>
  <c r="B152" i="9" s="1"/>
  <c r="F152" i="9"/>
  <c r="H151" i="9"/>
  <c r="G151" i="9"/>
  <c r="E151" i="9" s="1"/>
  <c r="B151" i="9" s="1"/>
  <c r="F151" i="9"/>
  <c r="H150" i="9"/>
  <c r="G150" i="9"/>
  <c r="E150" i="9" s="1"/>
  <c r="F150" i="9"/>
  <c r="B150" i="9"/>
  <c r="H149" i="9"/>
  <c r="E149" i="9" s="1"/>
  <c r="B149" i="9" s="1"/>
  <c r="G149" i="9"/>
  <c r="F149" i="9"/>
  <c r="H148" i="9"/>
  <c r="G148" i="9"/>
  <c r="F148" i="9"/>
  <c r="E148" i="9"/>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F142" i="9"/>
  <c r="B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F134" i="9"/>
  <c r="B134" i="9"/>
  <c r="H133" i="9"/>
  <c r="E133" i="9" s="1"/>
  <c r="B133" i="9" s="1"/>
  <c r="G133" i="9"/>
  <c r="F133" i="9"/>
  <c r="H132" i="9"/>
  <c r="G132" i="9"/>
  <c r="F132" i="9"/>
  <c r="E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F126" i="9"/>
  <c r="B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F118" i="9"/>
  <c r="B118" i="9"/>
  <c r="H117" i="9"/>
  <c r="E117" i="9" s="1"/>
  <c r="B117" i="9" s="1"/>
  <c r="G117" i="9"/>
  <c r="F117" i="9"/>
  <c r="H116" i="9"/>
  <c r="G116" i="9"/>
  <c r="F116" i="9"/>
  <c r="E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F110" i="9"/>
  <c r="B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F102" i="9"/>
  <c r="B102" i="9"/>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F94" i="9"/>
  <c r="B94" i="9"/>
  <c r="H93" i="9"/>
  <c r="E93" i="9" s="1"/>
  <c r="B93" i="9" s="1"/>
  <c r="G93" i="9"/>
  <c r="F93" i="9"/>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F86" i="9"/>
  <c r="B86" i="9"/>
  <c r="H85" i="9"/>
  <c r="G85" i="9"/>
  <c r="E85" i="9" s="1"/>
  <c r="B85" i="9" s="1"/>
  <c r="F85" i="9"/>
  <c r="H84" i="9"/>
  <c r="G84" i="9"/>
  <c r="F84" i="9"/>
  <c r="E84" i="9"/>
  <c r="B84" i="9" s="1"/>
  <c r="H83" i="9"/>
  <c r="G83" i="9"/>
  <c r="E83" i="9" s="1"/>
  <c r="B83" i="9" s="1"/>
  <c r="F83" i="9"/>
  <c r="H82" i="9"/>
  <c r="G82" i="9"/>
  <c r="F82" i="9"/>
  <c r="H81" i="9"/>
  <c r="G81" i="9"/>
  <c r="F81" i="9"/>
  <c r="E81" i="9"/>
  <c r="B81" i="9" s="1"/>
  <c r="H80" i="9"/>
  <c r="G80" i="9"/>
  <c r="F80" i="9"/>
  <c r="E80" i="9"/>
  <c r="B80" i="9" s="1"/>
  <c r="H79" i="9"/>
  <c r="G79" i="9"/>
  <c r="E79" i="9" s="1"/>
  <c r="B79" i="9" s="1"/>
  <c r="F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F73" i="9"/>
  <c r="E73" i="9"/>
  <c r="B73" i="9" s="1"/>
  <c r="H72" i="9"/>
  <c r="E72" i="9" s="1"/>
  <c r="B72" i="9" s="1"/>
  <c r="G72" i="9"/>
  <c r="F72" i="9"/>
  <c r="H71" i="9"/>
  <c r="G71" i="9"/>
  <c r="F71" i="9"/>
  <c r="E71" i="9"/>
  <c r="B71" i="9" s="1"/>
  <c r="H70" i="9"/>
  <c r="G70" i="9"/>
  <c r="E70" i="9" s="1"/>
  <c r="F70" i="9"/>
  <c r="B70" i="9"/>
  <c r="H69" i="9"/>
  <c r="G69" i="9"/>
  <c r="E69" i="9" s="1"/>
  <c r="B69" i="9" s="1"/>
  <c r="F69" i="9"/>
  <c r="H68" i="9"/>
  <c r="G68" i="9"/>
  <c r="F68" i="9"/>
  <c r="E68" i="9"/>
  <c r="B68" i="9"/>
  <c r="H67" i="9"/>
  <c r="G67" i="9"/>
  <c r="E67" i="9" s="1"/>
  <c r="B67" i="9" s="1"/>
  <c r="F67" i="9"/>
  <c r="H66" i="9"/>
  <c r="G66" i="9"/>
  <c r="E66" i="9" s="1"/>
  <c r="B66" i="9" s="1"/>
  <c r="F66" i="9"/>
  <c r="H65" i="9"/>
  <c r="G65" i="9"/>
  <c r="E65" i="9" s="1"/>
  <c r="B65" i="9" s="1"/>
  <c r="F65" i="9"/>
  <c r="H64" i="9"/>
  <c r="G64" i="9"/>
  <c r="F64" i="9"/>
  <c r="E64" i="9"/>
  <c r="B64" i="9"/>
  <c r="H63" i="9"/>
  <c r="G63" i="9"/>
  <c r="F63" i="9"/>
  <c r="E63" i="9"/>
  <c r="B63" i="9"/>
  <c r="H62" i="9"/>
  <c r="G62" i="9"/>
  <c r="E62" i="9" s="1"/>
  <c r="F62" i="9"/>
  <c r="B62" i="9" s="1"/>
  <c r="H61" i="9"/>
  <c r="G61" i="9"/>
  <c r="F61" i="9"/>
  <c r="E61" i="9"/>
  <c r="B61" i="9" s="1"/>
  <c r="H60" i="9"/>
  <c r="E60" i="9" s="1"/>
  <c r="B60" i="9" s="1"/>
  <c r="G60" i="9"/>
  <c r="F60" i="9"/>
  <c r="H59" i="9"/>
  <c r="G59" i="9"/>
  <c r="E59" i="9" s="1"/>
  <c r="B59" i="9" s="1"/>
  <c r="F59" i="9"/>
  <c r="H58" i="9"/>
  <c r="G58" i="9"/>
  <c r="E58" i="9" s="1"/>
  <c r="B58" i="9" s="1"/>
  <c r="F58" i="9"/>
  <c r="H57" i="9"/>
  <c r="G57" i="9"/>
  <c r="F57" i="9"/>
  <c r="H56" i="9"/>
  <c r="G56" i="9"/>
  <c r="F56" i="9"/>
  <c r="E56" i="9"/>
  <c r="B56" i="9" s="1"/>
  <c r="H55" i="9"/>
  <c r="G55" i="9"/>
  <c r="F55" i="9"/>
  <c r="H54" i="9"/>
  <c r="G54" i="9"/>
  <c r="F54" i="9"/>
  <c r="H53" i="9"/>
  <c r="G53" i="9"/>
  <c r="E53" i="9" s="1"/>
  <c r="B53" i="9" s="1"/>
  <c r="F53" i="9"/>
  <c r="H52" i="9"/>
  <c r="E52" i="9" s="1"/>
  <c r="B52" i="9" s="1"/>
  <c r="G52" i="9"/>
  <c r="F52" i="9"/>
  <c r="H51" i="9"/>
  <c r="G51" i="9"/>
  <c r="F51" i="9"/>
  <c r="E51" i="9"/>
  <c r="B51" i="9" s="1"/>
  <c r="H50" i="9"/>
  <c r="G50" i="9"/>
  <c r="E50" i="9" s="1"/>
  <c r="B50" i="9" s="1"/>
  <c r="F50" i="9"/>
  <c r="H49" i="9"/>
  <c r="G49" i="9"/>
  <c r="F49" i="9"/>
  <c r="H48" i="9"/>
  <c r="E48" i="9" s="1"/>
  <c r="B48" i="9" s="1"/>
  <c r="G48" i="9"/>
  <c r="F48" i="9"/>
  <c r="H47" i="9"/>
  <c r="G47" i="9"/>
  <c r="F47" i="9"/>
  <c r="E47" i="9"/>
  <c r="B47" i="9" s="1"/>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E25" i="9" s="1"/>
  <c r="B25" i="9" s="1"/>
  <c r="F25" i="9"/>
  <c r="F24" i="9"/>
  <c r="F4" i="9"/>
  <c r="O3" i="9"/>
  <c r="G296" i="9" s="1"/>
  <c r="I3" i="9"/>
  <c r="H179" i="9" s="1"/>
  <c r="H3" i="9"/>
  <c r="G3" i="9"/>
  <c r="D104" i="8"/>
  <c r="I41" i="3" s="1"/>
  <c r="D97" i="8"/>
  <c r="D92" i="8"/>
  <c r="D87" i="8"/>
  <c r="D82" i="8"/>
  <c r="D77" i="8"/>
  <c r="D72" i="8"/>
  <c r="D67" i="8"/>
  <c r="D62" i="8"/>
  <c r="D57" i="8"/>
  <c r="C1634" i="1" s="1"/>
  <c r="D52" i="8"/>
  <c r="D46" i="8"/>
  <c r="D37" i="8"/>
  <c r="D27" i="8"/>
  <c r="C1604" i="1" s="1"/>
  <c r="H1604" i="1" s="1"/>
  <c r="D18" i="8"/>
  <c r="D8" i="8"/>
  <c r="C1585" i="1" s="1"/>
  <c r="E44" i="7"/>
  <c r="E38" i="7" s="1"/>
  <c r="D44" i="7"/>
  <c r="E39" i="7"/>
  <c r="D39" i="7"/>
  <c r="D38" i="7"/>
  <c r="E30" i="7"/>
  <c r="D30" i="7"/>
  <c r="E23" i="7"/>
  <c r="E22" i="7" s="1"/>
  <c r="D23" i="7"/>
  <c r="D22" i="7" s="1"/>
  <c r="E14" i="7"/>
  <c r="D14" i="7"/>
  <c r="E7" i="7"/>
  <c r="E6"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C1278" i="1" s="1"/>
  <c r="F273" i="5"/>
  <c r="F272" i="5"/>
  <c r="F271" i="5"/>
  <c r="F270" i="5"/>
  <c r="F269" i="5"/>
  <c r="F268" i="5"/>
  <c r="F267" i="5"/>
  <c r="F266" i="5"/>
  <c r="F265" i="5"/>
  <c r="E264" i="5"/>
  <c r="D264" i="5"/>
  <c r="F264" i="5" s="1"/>
  <c r="F263" i="5"/>
  <c r="F262" i="5"/>
  <c r="F261" i="5"/>
  <c r="E260" i="5"/>
  <c r="D1264" i="1" s="1"/>
  <c r="D260" i="5"/>
  <c r="F259" i="5"/>
  <c r="F258" i="5"/>
  <c r="F257" i="5"/>
  <c r="F256" i="5"/>
  <c r="E256" i="5"/>
  <c r="D256" i="5"/>
  <c r="D255" i="5" s="1"/>
  <c r="F255" i="5" s="1"/>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E203" i="5" s="1"/>
  <c r="D211" i="5"/>
  <c r="F211" i="5" s="1"/>
  <c r="F210" i="5"/>
  <c r="F209" i="5"/>
  <c r="F208" i="5"/>
  <c r="F207" i="5"/>
  <c r="F206" i="5"/>
  <c r="F205"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E178" i="5" s="1"/>
  <c r="D1182" i="1" s="1"/>
  <c r="H1182" i="1"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F143" i="5"/>
  <c r="E143" i="5"/>
  <c r="E135" i="5" s="1"/>
  <c r="D1140" i="1" s="1"/>
  <c r="G1140" i="1"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E70" i="5" s="1"/>
  <c r="D1075" i="1" s="1"/>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E629" i="4" s="1"/>
  <c r="D623" i="1"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E597" i="4"/>
  <c r="D597" i="4"/>
  <c r="F596" i="4"/>
  <c r="F595" i="4"/>
  <c r="E594" i="4"/>
  <c r="D594" i="4"/>
  <c r="F594" i="4" s="1"/>
  <c r="F593" i="4"/>
  <c r="F592" i="4"/>
  <c r="F591" i="4"/>
  <c r="E591" i="4"/>
  <c r="D591" i="4"/>
  <c r="D584" i="4" s="1"/>
  <c r="F590" i="4"/>
  <c r="E589" i="4"/>
  <c r="D589" i="4"/>
  <c r="F589" i="4" s="1"/>
  <c r="F588" i="4"/>
  <c r="F587" i="4"/>
  <c r="F586" i="4"/>
  <c r="F585" i="4"/>
  <c r="E585" i="4"/>
  <c r="D585" i="4"/>
  <c r="F583" i="4"/>
  <c r="F582" i="4"/>
  <c r="F581" i="4"/>
  <c r="E581" i="4"/>
  <c r="D581" i="4"/>
  <c r="F580" i="4"/>
  <c r="F579" i="4"/>
  <c r="E578" i="4"/>
  <c r="D578" i="4"/>
  <c r="D571" i="4" s="1"/>
  <c r="F577" i="4"/>
  <c r="F576" i="4"/>
  <c r="E575" i="4"/>
  <c r="D575" i="4"/>
  <c r="F575" i="4" s="1"/>
  <c r="F574" i="4"/>
  <c r="F573" i="4"/>
  <c r="F572" i="4"/>
  <c r="E572" i="4"/>
  <c r="E571" i="4" s="1"/>
  <c r="D565" i="1"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F488" i="4"/>
  <c r="E488" i="4"/>
  <c r="E479" i="4" s="1"/>
  <c r="D473" i="1" s="1"/>
  <c r="D488" i="4"/>
  <c r="F487" i="4"/>
  <c r="F486" i="4"/>
  <c r="E485" i="4"/>
  <c r="D485" i="4"/>
  <c r="F485" i="4" s="1"/>
  <c r="F484" i="4"/>
  <c r="F483" i="4"/>
  <c r="F482" i="4"/>
  <c r="F481" i="4"/>
  <c r="E480" i="4"/>
  <c r="D480" i="4"/>
  <c r="F480" i="4" s="1"/>
  <c r="F478" i="4"/>
  <c r="F477" i="4"/>
  <c r="E476" i="4"/>
  <c r="D476" i="4"/>
  <c r="F476" i="4" s="1"/>
  <c r="F475" i="4"/>
  <c r="F474" i="4"/>
  <c r="E473" i="4"/>
  <c r="E466" i="4" s="1"/>
  <c r="D473" i="4"/>
  <c r="D466" i="4" s="1"/>
  <c r="F466"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F428" i="4" s="1"/>
  <c r="E427" i="4"/>
  <c r="D427" i="4"/>
  <c r="D648" i="4" s="1"/>
  <c r="F426" i="4"/>
  <c r="E426" i="4"/>
  <c r="D421" i="1" s="1"/>
  <c r="H421" i="1" s="1"/>
  <c r="D426" i="4"/>
  <c r="D647" i="4" s="1"/>
  <c r="F647" i="4" s="1"/>
  <c r="F421" i="4"/>
  <c r="F420" i="4"/>
  <c r="F419" i="4"/>
  <c r="F416" i="4"/>
  <c r="F415" i="4"/>
  <c r="F414" i="4"/>
  <c r="F413" i="4"/>
  <c r="E412" i="4"/>
  <c r="D412" i="4"/>
  <c r="F412" i="4" s="1"/>
  <c r="F411" i="4"/>
  <c r="F410" i="4"/>
  <c r="E410" i="4"/>
  <c r="D410" i="4"/>
  <c r="F409" i="4"/>
  <c r="F408" i="4"/>
  <c r="E407" i="4"/>
  <c r="E406" i="4" s="1"/>
  <c r="D407" i="4"/>
  <c r="D406" i="4" s="1"/>
  <c r="F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D321" i="4" s="1"/>
  <c r="F320" i="4"/>
  <c r="F319" i="4"/>
  <c r="F318" i="4"/>
  <c r="F317" i="4"/>
  <c r="F316" i="4"/>
  <c r="F315" i="4"/>
  <c r="F314" i="4"/>
  <c r="E314" i="4"/>
  <c r="D314" i="4"/>
  <c r="F313" i="4"/>
  <c r="F312" i="4"/>
  <c r="F311" i="4"/>
  <c r="E310" i="4"/>
  <c r="E309" i="4" s="1"/>
  <c r="D310" i="4"/>
  <c r="F310"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F272" i="4"/>
  <c r="F271" i="4"/>
  <c r="F270" i="4"/>
  <c r="E269" i="4"/>
  <c r="D265" i="1"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0" i="1" s="1"/>
  <c r="D234" i="4"/>
  <c r="F233" i="4"/>
  <c r="F232" i="4"/>
  <c r="E231" i="4"/>
  <c r="E230" i="4" s="1"/>
  <c r="D226" i="1" s="1"/>
  <c r="D231" i="4"/>
  <c r="F229" i="4"/>
  <c r="F228" i="4"/>
  <c r="F227" i="4"/>
  <c r="F226" i="4"/>
  <c r="F225" i="4"/>
  <c r="E225" i="4"/>
  <c r="D225" i="4"/>
  <c r="F224" i="4"/>
  <c r="F223" i="4"/>
  <c r="E222" i="4"/>
  <c r="D222" i="4"/>
  <c r="F222" i="4" s="1"/>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s="1"/>
  <c r="F163" i="4"/>
  <c r="F162" i="4"/>
  <c r="F161" i="4"/>
  <c r="E160" i="4"/>
  <c r="D160" i="4"/>
  <c r="F160" i="4" s="1"/>
  <c r="F159" i="4"/>
  <c r="F158" i="4"/>
  <c r="F157" i="4"/>
  <c r="F156" i="4"/>
  <c r="F155" i="4"/>
  <c r="E154" i="4"/>
  <c r="D150" i="1" s="1"/>
  <c r="D154" i="4"/>
  <c r="D153" i="4" s="1"/>
  <c r="F151" i="4"/>
  <c r="F150" i="4"/>
  <c r="F149" i="4"/>
  <c r="F148" i="4"/>
  <c r="F147" i="4"/>
  <c r="F146" i="4"/>
  <c r="F145" i="4"/>
  <c r="F144" i="4"/>
  <c r="F143" i="4"/>
  <c r="F142" i="4"/>
  <c r="F141" i="4"/>
  <c r="E141" i="4"/>
  <c r="D141" i="4"/>
  <c r="E140" i="4"/>
  <c r="D140" i="4"/>
  <c r="F139" i="4"/>
  <c r="F138" i="4"/>
  <c r="F137" i="4"/>
  <c r="F136" i="4"/>
  <c r="E135" i="4"/>
  <c r="E134" i="4" s="1"/>
  <c r="D130" i="1" s="1"/>
  <c r="D135" i="4"/>
  <c r="D134" i="4"/>
  <c r="F133" i="4"/>
  <c r="F132" i="4"/>
  <c r="F131" i="4"/>
  <c r="F130" i="4"/>
  <c r="E129" i="4"/>
  <c r="D125" i="1" s="1"/>
  <c r="H125" i="1" s="1"/>
  <c r="D129" i="4"/>
  <c r="F128" i="4"/>
  <c r="F127" i="4"/>
  <c r="E126" i="4"/>
  <c r="D126" i="4"/>
  <c r="F126" i="4" s="1"/>
  <c r="E125" i="4"/>
  <c r="D121" i="1" s="1"/>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49" i="1" s="1"/>
  <c r="D53" i="4"/>
  <c r="F53" i="4" s="1"/>
  <c r="F52" i="4"/>
  <c r="F51" i="4"/>
  <c r="E50" i="4"/>
  <c r="D50" i="4"/>
  <c r="F50" i="4" s="1"/>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C1683" i="1"/>
  <c r="G1683" i="1" s="1"/>
  <c r="H1682" i="1"/>
  <c r="G1682" i="1"/>
  <c r="C1682" i="1"/>
  <c r="C1680" i="1"/>
  <c r="H1679" i="1"/>
  <c r="C1679" i="1"/>
  <c r="G1679" i="1" s="1"/>
  <c r="H1678" i="1"/>
  <c r="G1678" i="1"/>
  <c r="C1678" i="1"/>
  <c r="G1677" i="1"/>
  <c r="C1677" i="1"/>
  <c r="H1677" i="1" s="1"/>
  <c r="C1676" i="1"/>
  <c r="H1676" i="1" s="1"/>
  <c r="H1675" i="1"/>
  <c r="C1675" i="1"/>
  <c r="G1675" i="1" s="1"/>
  <c r="H1674" i="1"/>
  <c r="G1674" i="1"/>
  <c r="C1674" i="1"/>
  <c r="G1673" i="1"/>
  <c r="C1673" i="1"/>
  <c r="H1673" i="1" s="1"/>
  <c r="C1672" i="1"/>
  <c r="H1671" i="1"/>
  <c r="C1671" i="1"/>
  <c r="G1671" i="1" s="1"/>
  <c r="H1670" i="1"/>
  <c r="C1670" i="1"/>
  <c r="G1670" i="1" s="1"/>
  <c r="C1669" i="1"/>
  <c r="H1669" i="1" s="1"/>
  <c r="C1668" i="1"/>
  <c r="H1668" i="1" s="1"/>
  <c r="H1667" i="1"/>
  <c r="C1667" i="1"/>
  <c r="G1667" i="1" s="1"/>
  <c r="H1666" i="1"/>
  <c r="G1666" i="1"/>
  <c r="C1666" i="1"/>
  <c r="G1665" i="1"/>
  <c r="C1665" i="1"/>
  <c r="H1665" i="1" s="1"/>
  <c r="C1664" i="1"/>
  <c r="H1663" i="1"/>
  <c r="C1663" i="1"/>
  <c r="G1663" i="1" s="1"/>
  <c r="H1662" i="1"/>
  <c r="G1662" i="1"/>
  <c r="C1662" i="1"/>
  <c r="G1661" i="1"/>
  <c r="C1661" i="1"/>
  <c r="H1661" i="1" s="1"/>
  <c r="C1660" i="1"/>
  <c r="H1660" i="1" s="1"/>
  <c r="H1659" i="1"/>
  <c r="C1659" i="1"/>
  <c r="G1659" i="1" s="1"/>
  <c r="H1658" i="1"/>
  <c r="G1658" i="1"/>
  <c r="C1658" i="1"/>
  <c r="G1657" i="1"/>
  <c r="C1657" i="1"/>
  <c r="H1657" i="1" s="1"/>
  <c r="C1656" i="1"/>
  <c r="H1655" i="1"/>
  <c r="C1655" i="1"/>
  <c r="G1655" i="1" s="1"/>
  <c r="H1654" i="1"/>
  <c r="G1654" i="1"/>
  <c r="C1654" i="1"/>
  <c r="G1653" i="1"/>
  <c r="C1653" i="1"/>
  <c r="H1653" i="1" s="1"/>
  <c r="C1652" i="1"/>
  <c r="H1652" i="1" s="1"/>
  <c r="H1651" i="1"/>
  <c r="C1651" i="1"/>
  <c r="G1651" i="1" s="1"/>
  <c r="H1650" i="1"/>
  <c r="G1650" i="1"/>
  <c r="C1650" i="1"/>
  <c r="G1649" i="1"/>
  <c r="C1649" i="1"/>
  <c r="H1649" i="1" s="1"/>
  <c r="C1648" i="1"/>
  <c r="H1647" i="1"/>
  <c r="C1647" i="1"/>
  <c r="G1647" i="1" s="1"/>
  <c r="H1646" i="1"/>
  <c r="G1646" i="1"/>
  <c r="C1646" i="1"/>
  <c r="G1645" i="1"/>
  <c r="C1645" i="1"/>
  <c r="H1645" i="1" s="1"/>
  <c r="C1644" i="1"/>
  <c r="H1644" i="1" s="1"/>
  <c r="H1643" i="1"/>
  <c r="C1643" i="1"/>
  <c r="G1643" i="1" s="1"/>
  <c r="H1642" i="1"/>
  <c r="G1642" i="1"/>
  <c r="C1642" i="1"/>
  <c r="G1641" i="1"/>
  <c r="C1641" i="1"/>
  <c r="H1641" i="1" s="1"/>
  <c r="C1640" i="1"/>
  <c r="H1639" i="1"/>
  <c r="C1639" i="1"/>
  <c r="G1639" i="1" s="1"/>
  <c r="C1638" i="1"/>
  <c r="G1638" i="1" s="1"/>
  <c r="G1637" i="1"/>
  <c r="C1637" i="1"/>
  <c r="H1637" i="1" s="1"/>
  <c r="C1636" i="1"/>
  <c r="H1636" i="1" s="1"/>
  <c r="C1635" i="1"/>
  <c r="G1635" i="1" s="1"/>
  <c r="G1633" i="1"/>
  <c r="C1633" i="1"/>
  <c r="H1633" i="1" s="1"/>
  <c r="C1632" i="1"/>
  <c r="H1631" i="1"/>
  <c r="C1631" i="1"/>
  <c r="G1631" i="1" s="1"/>
  <c r="H1630" i="1"/>
  <c r="G1630" i="1"/>
  <c r="C1630" i="1"/>
  <c r="G1629" i="1"/>
  <c r="C1629" i="1"/>
  <c r="H1629" i="1" s="1"/>
  <c r="H1627" i="1"/>
  <c r="C1627" i="1"/>
  <c r="G1627" i="1" s="1"/>
  <c r="H1626" i="1"/>
  <c r="G1626" i="1"/>
  <c r="C1626" i="1"/>
  <c r="G1625" i="1"/>
  <c r="C1625" i="1"/>
  <c r="H1625" i="1" s="1"/>
  <c r="C1624" i="1"/>
  <c r="H1623" i="1"/>
  <c r="C1623" i="1"/>
  <c r="G1623" i="1" s="1"/>
  <c r="C1620" i="1"/>
  <c r="H1620" i="1" s="1"/>
  <c r="H1619" i="1"/>
  <c r="C1619" i="1"/>
  <c r="G1619" i="1" s="1"/>
  <c r="H1618" i="1"/>
  <c r="G1618" i="1"/>
  <c r="C1618" i="1"/>
  <c r="G1617" i="1"/>
  <c r="C1617" i="1"/>
  <c r="H1617" i="1" s="1"/>
  <c r="C1616" i="1"/>
  <c r="H1615" i="1"/>
  <c r="C1615" i="1"/>
  <c r="G1615" i="1" s="1"/>
  <c r="H1614" i="1"/>
  <c r="G1614" i="1"/>
  <c r="C1614" i="1"/>
  <c r="C1613" i="1"/>
  <c r="H1613" i="1" s="1"/>
  <c r="C1612" i="1"/>
  <c r="H1612" i="1" s="1"/>
  <c r="H1611" i="1"/>
  <c r="C1611" i="1"/>
  <c r="G1611" i="1" s="1"/>
  <c r="C1610" i="1"/>
  <c r="H1610" i="1" s="1"/>
  <c r="C1609" i="1"/>
  <c r="H1609" i="1" s="1"/>
  <c r="C1608" i="1"/>
  <c r="C1607" i="1"/>
  <c r="G1607" i="1" s="1"/>
  <c r="H1606" i="1"/>
  <c r="C1606" i="1"/>
  <c r="G1606" i="1" s="1"/>
  <c r="C1605" i="1"/>
  <c r="H1605" i="1" s="1"/>
  <c r="H1603" i="1"/>
  <c r="C1603" i="1"/>
  <c r="G1603" i="1" s="1"/>
  <c r="C1601" i="1"/>
  <c r="H1601" i="1" s="1"/>
  <c r="C1600" i="1"/>
  <c r="H1599" i="1"/>
  <c r="C1599" i="1"/>
  <c r="G1599" i="1" s="1"/>
  <c r="H1598" i="1"/>
  <c r="G1598" i="1"/>
  <c r="C1598" i="1"/>
  <c r="G1597" i="1"/>
  <c r="C1597" i="1"/>
  <c r="H1597" i="1" s="1"/>
  <c r="C1596" i="1"/>
  <c r="H1596" i="1" s="1"/>
  <c r="H1595" i="1"/>
  <c r="C1595" i="1"/>
  <c r="G1595" i="1" s="1"/>
  <c r="C1594" i="1"/>
  <c r="H1594" i="1" s="1"/>
  <c r="C1593" i="1"/>
  <c r="H1593" i="1" s="1"/>
  <c r="C1592" i="1"/>
  <c r="H1591" i="1"/>
  <c r="C1591" i="1"/>
  <c r="G1591" i="1" s="1"/>
  <c r="C1590" i="1"/>
  <c r="H1590" i="1" s="1"/>
  <c r="G1589" i="1"/>
  <c r="C1589" i="1"/>
  <c r="H1589" i="1" s="1"/>
  <c r="C1588" i="1"/>
  <c r="H1588" i="1" s="1"/>
  <c r="C1587" i="1"/>
  <c r="G1587" i="1" s="1"/>
  <c r="H1586" i="1"/>
  <c r="G1586" i="1"/>
  <c r="C1586" i="1"/>
  <c r="C1584" i="1"/>
  <c r="H1582" i="1"/>
  <c r="G1582" i="1"/>
  <c r="C1582" i="1"/>
  <c r="D1581" i="1"/>
  <c r="C1581" i="1"/>
  <c r="G1581" i="1" s="1"/>
  <c r="G1580" i="1"/>
  <c r="D1580" i="1"/>
  <c r="J1580" i="1" s="1"/>
  <c r="C1580" i="1"/>
  <c r="D1579" i="1"/>
  <c r="C1579" i="1"/>
  <c r="J1578" i="1"/>
  <c r="G1578" i="1"/>
  <c r="D1578" i="1"/>
  <c r="H1578" i="1" s="1"/>
  <c r="C1578" i="1"/>
  <c r="G1577" i="1"/>
  <c r="D1577" i="1"/>
  <c r="H1577" i="1" s="1"/>
  <c r="C1577" i="1"/>
  <c r="D1576" i="1"/>
  <c r="C1576" i="1"/>
  <c r="J1575" i="1"/>
  <c r="G1575" i="1"/>
  <c r="I1575" i="1" s="1"/>
  <c r="D1575" i="1"/>
  <c r="H1575" i="1" s="1"/>
  <c r="C1575" i="1"/>
  <c r="D1574" i="1"/>
  <c r="C1574" i="1"/>
  <c r="G1574" i="1" s="1"/>
  <c r="G1573" i="1"/>
  <c r="D1573" i="1"/>
  <c r="J1573" i="1" s="1"/>
  <c r="C1573" i="1"/>
  <c r="G1572" i="1"/>
  <c r="D1572" i="1"/>
  <c r="H1572" i="1" s="1"/>
  <c r="C1572" i="1"/>
  <c r="G1571" i="1"/>
  <c r="D1571" i="1"/>
  <c r="H1571" i="1" s="1"/>
  <c r="C1571" i="1"/>
  <c r="D1570" i="1"/>
  <c r="C1570" i="1"/>
  <c r="J1569" i="1"/>
  <c r="G1569" i="1"/>
  <c r="I1569" i="1" s="1"/>
  <c r="D1569" i="1"/>
  <c r="H1569" i="1" s="1"/>
  <c r="C1569" i="1"/>
  <c r="D1568" i="1"/>
  <c r="C1568" i="1"/>
  <c r="G1568" i="1" s="1"/>
  <c r="G1567" i="1"/>
  <c r="D1567" i="1"/>
  <c r="J1567" i="1" s="1"/>
  <c r="C1567" i="1"/>
  <c r="D1566" i="1"/>
  <c r="C1566" i="1"/>
  <c r="J1565" i="1"/>
  <c r="G1565" i="1"/>
  <c r="D1565" i="1"/>
  <c r="H1565" i="1" s="1"/>
  <c r="C1565" i="1"/>
  <c r="D1564" i="1"/>
  <c r="C1564" i="1"/>
  <c r="G1564" i="1" s="1"/>
  <c r="D1563" i="1"/>
  <c r="C1563" i="1"/>
  <c r="J1562" i="1"/>
  <c r="G1562" i="1"/>
  <c r="D1562" i="1"/>
  <c r="H1562" i="1" s="1"/>
  <c r="C1562" i="1"/>
  <c r="D1561" i="1"/>
  <c r="C1561" i="1"/>
  <c r="G1561" i="1" s="1"/>
  <c r="G1560" i="1"/>
  <c r="D1560" i="1"/>
  <c r="J1560" i="1" s="1"/>
  <c r="C1560" i="1"/>
  <c r="D1559" i="1"/>
  <c r="C1559" i="1"/>
  <c r="J1558" i="1"/>
  <c r="G1558" i="1"/>
  <c r="I1558" i="1" s="1"/>
  <c r="D1558" i="1"/>
  <c r="H1558" i="1" s="1"/>
  <c r="C1558" i="1"/>
  <c r="D1557" i="1"/>
  <c r="C1557" i="1"/>
  <c r="G1557" i="1" s="1"/>
  <c r="D1556" i="1"/>
  <c r="C1556" i="1"/>
  <c r="D1555" i="1"/>
  <c r="C1555" i="1"/>
  <c r="G1555" i="1" s="1"/>
  <c r="G1554" i="1"/>
  <c r="D1554" i="1"/>
  <c r="J1554" i="1" s="1"/>
  <c r="C1554" i="1"/>
  <c r="D1553" i="1"/>
  <c r="C1553" i="1"/>
  <c r="J1552" i="1"/>
  <c r="G1552" i="1"/>
  <c r="I1552" i="1" s="1"/>
  <c r="D1552" i="1"/>
  <c r="H1552" i="1" s="1"/>
  <c r="C1552" i="1"/>
  <c r="D1551" i="1"/>
  <c r="C1551" i="1"/>
  <c r="G1551" i="1" s="1"/>
  <c r="G1550" i="1"/>
  <c r="D1550" i="1"/>
  <c r="J1550" i="1" s="1"/>
  <c r="C1550" i="1"/>
  <c r="D1549" i="1"/>
  <c r="C1549" i="1"/>
  <c r="J1548" i="1"/>
  <c r="G1548" i="1"/>
  <c r="D1548" i="1"/>
  <c r="H1548" i="1" s="1"/>
  <c r="C1548" i="1"/>
  <c r="J1547" i="1"/>
  <c r="H1547" i="1"/>
  <c r="G1547" i="1"/>
  <c r="D1547" i="1"/>
  <c r="C1547" i="1"/>
  <c r="D1546" i="1"/>
  <c r="J1546" i="1" s="1"/>
  <c r="C1546" i="1"/>
  <c r="H1546" i="1" s="1"/>
  <c r="H1545" i="1"/>
  <c r="G1545" i="1"/>
  <c r="I1545" i="1" s="1"/>
  <c r="D1545" i="1"/>
  <c r="C1545" i="1"/>
  <c r="J1545" i="1" s="1"/>
  <c r="J1544" i="1"/>
  <c r="D1544" i="1"/>
  <c r="C1544" i="1"/>
  <c r="H1544" i="1" s="1"/>
  <c r="H1543" i="1"/>
  <c r="G1543" i="1"/>
  <c r="D1543" i="1"/>
  <c r="C1543" i="1"/>
  <c r="J1543" i="1" s="1"/>
  <c r="D1542" i="1"/>
  <c r="J1542" i="1" s="1"/>
  <c r="C1542" i="1"/>
  <c r="H1541" i="1"/>
  <c r="G1541" i="1"/>
  <c r="I1541" i="1" s="1"/>
  <c r="D1541" i="1"/>
  <c r="C1541" i="1"/>
  <c r="J1541" i="1" s="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G1396" i="1"/>
  <c r="D1396" i="1"/>
  <c r="H1396" i="1" s="1"/>
  <c r="C1396" i="1"/>
  <c r="H1395" i="1"/>
  <c r="G1395" i="1"/>
  <c r="D1395" i="1"/>
  <c r="C1395" i="1"/>
  <c r="H1394" i="1"/>
  <c r="G1394" i="1"/>
  <c r="D1394" i="1"/>
  <c r="C1394" i="1"/>
  <c r="H1393" i="1"/>
  <c r="G1393" i="1"/>
  <c r="D1393" i="1"/>
  <c r="C1393" i="1"/>
  <c r="H1392" i="1"/>
  <c r="G1392" i="1"/>
  <c r="D1392" i="1"/>
  <c r="C1392" i="1"/>
  <c r="H1391" i="1"/>
  <c r="G1391" i="1"/>
  <c r="D1391" i="1"/>
  <c r="C1391" i="1"/>
  <c r="D1390" i="1"/>
  <c r="H1390" i="1" s="1"/>
  <c r="C1390" i="1"/>
  <c r="D1389" i="1"/>
  <c r="C1389" i="1"/>
  <c r="H1389" i="1" s="1"/>
  <c r="D1388" i="1"/>
  <c r="C1388" i="1"/>
  <c r="H1388" i="1" s="1"/>
  <c r="D1387" i="1"/>
  <c r="C1387" i="1"/>
  <c r="D1386" i="1"/>
  <c r="C1386" i="1"/>
  <c r="H1386" i="1" s="1"/>
  <c r="D1385" i="1"/>
  <c r="C1385" i="1"/>
  <c r="H1385" i="1" s="1"/>
  <c r="D1384" i="1"/>
  <c r="H1384" i="1" s="1"/>
  <c r="C1384" i="1"/>
  <c r="H1383" i="1"/>
  <c r="G1383" i="1"/>
  <c r="D1383" i="1"/>
  <c r="C1383" i="1"/>
  <c r="H1382" i="1"/>
  <c r="D1382" i="1"/>
  <c r="G1382" i="1" s="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D1370" i="1"/>
  <c r="G1370" i="1" s="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G1341" i="1" s="1"/>
  <c r="C1341" i="1"/>
  <c r="H1340" i="1"/>
  <c r="D1340" i="1"/>
  <c r="G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C1311" i="1"/>
  <c r="H1310" i="1"/>
  <c r="G1310" i="1"/>
  <c r="D1310" i="1"/>
  <c r="C1310" i="1"/>
  <c r="H1309" i="1"/>
  <c r="G1309" i="1"/>
  <c r="D1309" i="1"/>
  <c r="C1309" i="1"/>
  <c r="H1308" i="1"/>
  <c r="G1308" i="1"/>
  <c r="D1308" i="1"/>
  <c r="C1308" i="1"/>
  <c r="H1307" i="1"/>
  <c r="G1307" i="1"/>
  <c r="D1307" i="1"/>
  <c r="C1307" i="1"/>
  <c r="H1306" i="1"/>
  <c r="D1306" i="1"/>
  <c r="G1306" i="1" s="1"/>
  <c r="C1306" i="1"/>
  <c r="D1305" i="1"/>
  <c r="G1305" i="1" s="1"/>
  <c r="C1305" i="1"/>
  <c r="H1304" i="1"/>
  <c r="G1304" i="1"/>
  <c r="D1304" i="1"/>
  <c r="C1304" i="1"/>
  <c r="H1303" i="1"/>
  <c r="G1303" i="1"/>
  <c r="D1303" i="1"/>
  <c r="C1303" i="1"/>
  <c r="G1302" i="1"/>
  <c r="D1302" i="1"/>
  <c r="H1302" i="1" s="1"/>
  <c r="C1302" i="1"/>
  <c r="D1301" i="1"/>
  <c r="H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G1265" i="1" s="1"/>
  <c r="C1265" i="1"/>
  <c r="C1264" i="1"/>
  <c r="H1263" i="1"/>
  <c r="G1263" i="1"/>
  <c r="D1263" i="1"/>
  <c r="C1263" i="1"/>
  <c r="H1262" i="1"/>
  <c r="G1262" i="1"/>
  <c r="D1262" i="1"/>
  <c r="C1262" i="1"/>
  <c r="H1261" i="1"/>
  <c r="G1261" i="1"/>
  <c r="D1261" i="1"/>
  <c r="C1261" i="1"/>
  <c r="H1260" i="1"/>
  <c r="G1260" i="1"/>
  <c r="D1260" i="1"/>
  <c r="C1260" i="1"/>
  <c r="C1259" i="1"/>
  <c r="H1258" i="1"/>
  <c r="G1258" i="1"/>
  <c r="D1258" i="1"/>
  <c r="C1258" i="1"/>
  <c r="D1257" i="1"/>
  <c r="H1257" i="1" s="1"/>
  <c r="C1257" i="1"/>
  <c r="D1256" i="1"/>
  <c r="G1256" i="1" s="1"/>
  <c r="C1256" i="1"/>
  <c r="D1254" i="1"/>
  <c r="H1254" i="1" s="1"/>
  <c r="C1254" i="1"/>
  <c r="H1253" i="1"/>
  <c r="D1253" i="1"/>
  <c r="G1253" i="1" s="1"/>
  <c r="C1253" i="1"/>
  <c r="C1252" i="1"/>
  <c r="H1251"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C1185" i="1"/>
  <c r="D1184" i="1"/>
  <c r="H1184" i="1" s="1"/>
  <c r="C1184" i="1"/>
  <c r="D1183" i="1"/>
  <c r="H1183" i="1" s="1"/>
  <c r="C1183" i="1"/>
  <c r="C1182" i="1"/>
  <c r="H1179" i="1"/>
  <c r="G1179" i="1"/>
  <c r="D1179" i="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G1166" i="1" s="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G1092" i="1" s="1"/>
  <c r="C1092" i="1"/>
  <c r="H1091" i="1"/>
  <c r="G1091" i="1"/>
  <c r="D1091" i="1"/>
  <c r="C1091" i="1"/>
  <c r="D1090" i="1"/>
  <c r="H1090" i="1" s="1"/>
  <c r="C1090" i="1"/>
  <c r="H1089" i="1"/>
  <c r="G1089" i="1"/>
  <c r="D1089" i="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D1063" i="1"/>
  <c r="G1063" i="1" s="1"/>
  <c r="C1063" i="1"/>
  <c r="H1062" i="1"/>
  <c r="G1062" i="1"/>
  <c r="D1062" i="1"/>
  <c r="C1062" i="1"/>
  <c r="D1061" i="1"/>
  <c r="G1061" i="1" s="1"/>
  <c r="C1061" i="1"/>
  <c r="G1060" i="1"/>
  <c r="D1060" i="1"/>
  <c r="H1060" i="1" s="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D1031" i="1"/>
  <c r="H1031" i="1" s="1"/>
  <c r="C1031" i="1"/>
  <c r="D1030" i="1"/>
  <c r="H1030" i="1" s="1"/>
  <c r="C1030" i="1"/>
  <c r="D1029" i="1"/>
  <c r="H1029" i="1" s="1"/>
  <c r="C1029" i="1"/>
  <c r="H1028" i="1"/>
  <c r="G1028" i="1"/>
  <c r="D1028" i="1"/>
  <c r="C1028" i="1"/>
  <c r="H1027" i="1"/>
  <c r="D1027" i="1"/>
  <c r="G1027" i="1" s="1"/>
  <c r="C1027" i="1"/>
  <c r="D1026" i="1"/>
  <c r="H1026" i="1" s="1"/>
  <c r="C1026" i="1"/>
  <c r="H1025" i="1"/>
  <c r="G1025" i="1"/>
  <c r="D1025" i="1"/>
  <c r="C1025" i="1"/>
  <c r="D1024" i="1"/>
  <c r="H1024" i="1" s="1"/>
  <c r="C1024" i="1"/>
  <c r="D1023" i="1"/>
  <c r="G1023" i="1" s="1"/>
  <c r="C1023" i="1"/>
  <c r="H1022" i="1"/>
  <c r="G1022" i="1"/>
  <c r="D1022" i="1"/>
  <c r="C1022" i="1"/>
  <c r="H1021" i="1"/>
  <c r="G1021" i="1"/>
  <c r="D1021" i="1"/>
  <c r="C1021" i="1"/>
  <c r="D1020" i="1"/>
  <c r="H1020" i="1" s="1"/>
  <c r="C1020" i="1"/>
  <c r="H1019" i="1"/>
  <c r="G1019" i="1"/>
  <c r="D1019" i="1"/>
  <c r="C1019" i="1"/>
  <c r="D1018" i="1"/>
  <c r="H1018" i="1" s="1"/>
  <c r="C1018" i="1"/>
  <c r="C1017" i="1"/>
  <c r="D1016" i="1"/>
  <c r="H1016" i="1" s="1"/>
  <c r="C1016" i="1"/>
  <c r="D1015" i="1"/>
  <c r="H1015" i="1" s="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G734" i="1" s="1"/>
  <c r="C734" i="1"/>
  <c r="H733" i="1"/>
  <c r="G733" i="1"/>
  <c r="D733" i="1"/>
  <c r="C733" i="1"/>
  <c r="D732" i="1"/>
  <c r="H732" i="1" s="1"/>
  <c r="C732" i="1"/>
  <c r="H731" i="1"/>
  <c r="G731" i="1"/>
  <c r="D731" i="1"/>
  <c r="C731" i="1"/>
  <c r="D730" i="1"/>
  <c r="H730" i="1" s="1"/>
  <c r="C730" i="1"/>
  <c r="H729" i="1"/>
  <c r="D729" i="1"/>
  <c r="G729" i="1" s="1"/>
  <c r="C729" i="1"/>
  <c r="H728" i="1"/>
  <c r="G728" i="1"/>
  <c r="D728" i="1"/>
  <c r="C728" i="1"/>
  <c r="H727" i="1"/>
  <c r="G727" i="1"/>
  <c r="D727" i="1"/>
  <c r="C727"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D651" i="1"/>
  <c r="H651" i="1" s="1"/>
  <c r="C651" i="1"/>
  <c r="H650" i="1"/>
  <c r="G650" i="1"/>
  <c r="D650" i="1"/>
  <c r="C650" i="1"/>
  <c r="C649" i="1"/>
  <c r="D648" i="1"/>
  <c r="H648" i="1" s="1"/>
  <c r="C648" i="1"/>
  <c r="D647" i="1"/>
  <c r="H647" i="1" s="1"/>
  <c r="C647" i="1"/>
  <c r="D646" i="1"/>
  <c r="H646" i="1" s="1"/>
  <c r="C646" i="1"/>
  <c r="D645" i="1"/>
  <c r="H645" i="1" s="1"/>
  <c r="C645" i="1"/>
  <c r="C641"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H528" i="1"/>
  <c r="G528" i="1"/>
  <c r="D528" i="1"/>
  <c r="C528" i="1"/>
  <c r="H527" i="1"/>
  <c r="D527" i="1"/>
  <c r="C527" i="1"/>
  <c r="G527" i="1" s="1"/>
  <c r="H526" i="1"/>
  <c r="G526" i="1"/>
  <c r="D526" i="1"/>
  <c r="C526" i="1"/>
  <c r="H525" i="1"/>
  <c r="D525" i="1"/>
  <c r="C525" i="1"/>
  <c r="G525" i="1" s="1"/>
  <c r="H524" i="1"/>
  <c r="G524" i="1"/>
  <c r="D524" i="1"/>
  <c r="C524" i="1"/>
  <c r="H523" i="1"/>
  <c r="D523" i="1"/>
  <c r="C523" i="1"/>
  <c r="G523" i="1" s="1"/>
  <c r="H522" i="1"/>
  <c r="G522" i="1"/>
  <c r="D522" i="1"/>
  <c r="C522" i="1"/>
  <c r="H521" i="1"/>
  <c r="D521" i="1"/>
  <c r="C521" i="1"/>
  <c r="G521" i="1" s="1"/>
  <c r="H520" i="1"/>
  <c r="G520" i="1"/>
  <c r="D520" i="1"/>
  <c r="C520" i="1"/>
  <c r="H519" i="1"/>
  <c r="D519" i="1"/>
  <c r="C519" i="1"/>
  <c r="G519" i="1" s="1"/>
  <c r="H518" i="1"/>
  <c r="G518" i="1"/>
  <c r="D518" i="1"/>
  <c r="C518" i="1"/>
  <c r="H517" i="1"/>
  <c r="D517" i="1"/>
  <c r="C517" i="1"/>
  <c r="G517" i="1" s="1"/>
  <c r="D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H509" i="1"/>
  <c r="D509" i="1"/>
  <c r="C509" i="1"/>
  <c r="G509" i="1" s="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D485" i="1"/>
  <c r="H484" i="1"/>
  <c r="G484" i="1"/>
  <c r="D484" i="1"/>
  <c r="C484" i="1"/>
  <c r="H483" i="1"/>
  <c r="D483" i="1"/>
  <c r="C483" i="1"/>
  <c r="G483" i="1" s="1"/>
  <c r="C482" i="1"/>
  <c r="H481" i="1"/>
  <c r="D481" i="1"/>
  <c r="C481" i="1"/>
  <c r="G481" i="1" s="1"/>
  <c r="H480" i="1"/>
  <c r="G480" i="1"/>
  <c r="D480" i="1"/>
  <c r="C480" i="1"/>
  <c r="H479" i="1"/>
  <c r="D479" i="1"/>
  <c r="C479" i="1"/>
  <c r="G479" i="1" s="1"/>
  <c r="H478" i="1"/>
  <c r="G478" i="1"/>
  <c r="D478" i="1"/>
  <c r="C478" i="1"/>
  <c r="H477" i="1"/>
  <c r="D477" i="1"/>
  <c r="C477" i="1"/>
  <c r="G477" i="1" s="1"/>
  <c r="H476" i="1"/>
  <c r="G476" i="1"/>
  <c r="D476" i="1"/>
  <c r="C476" i="1"/>
  <c r="H475" i="1"/>
  <c r="D475" i="1"/>
  <c r="C475" i="1"/>
  <c r="G475" i="1" s="1"/>
  <c r="H474" i="1"/>
  <c r="G474" i="1"/>
  <c r="D474" i="1"/>
  <c r="C474" i="1"/>
  <c r="H472" i="1"/>
  <c r="G472" i="1"/>
  <c r="D472" i="1"/>
  <c r="C472" i="1"/>
  <c r="H471" i="1"/>
  <c r="D471" i="1"/>
  <c r="C471" i="1"/>
  <c r="G471" i="1" s="1"/>
  <c r="H470" i="1"/>
  <c r="G470" i="1"/>
  <c r="D470" i="1"/>
  <c r="C470" i="1"/>
  <c r="H469" i="1"/>
  <c r="D469" i="1"/>
  <c r="C469" i="1"/>
  <c r="G469" i="1" s="1"/>
  <c r="H468" i="1"/>
  <c r="G468" i="1"/>
  <c r="D468" i="1"/>
  <c r="C468" i="1"/>
  <c r="H467" i="1"/>
  <c r="D467" i="1"/>
  <c r="C467" i="1"/>
  <c r="G467" i="1" s="1"/>
  <c r="H466" i="1"/>
  <c r="G466" i="1"/>
  <c r="D466" i="1"/>
  <c r="C466" i="1"/>
  <c r="H465" i="1"/>
  <c r="D465" i="1"/>
  <c r="C465" i="1"/>
  <c r="G465" i="1" s="1"/>
  <c r="H464" i="1"/>
  <c r="G464" i="1"/>
  <c r="D464" i="1"/>
  <c r="C464" i="1"/>
  <c r="H463" i="1"/>
  <c r="D463" i="1"/>
  <c r="C463" i="1"/>
  <c r="G463" i="1" s="1"/>
  <c r="H462" i="1"/>
  <c r="G462" i="1"/>
  <c r="D462" i="1"/>
  <c r="C462" i="1"/>
  <c r="H461" i="1"/>
  <c r="D461" i="1"/>
  <c r="C461" i="1"/>
  <c r="G461" i="1" s="1"/>
  <c r="H460" i="1"/>
  <c r="G460" i="1"/>
  <c r="D460" i="1"/>
  <c r="C460" i="1"/>
  <c r="H459" i="1"/>
  <c r="D459" i="1"/>
  <c r="C459" i="1"/>
  <c r="G459" i="1" s="1"/>
  <c r="H458" i="1"/>
  <c r="G458" i="1"/>
  <c r="D458" i="1"/>
  <c r="C458" i="1"/>
  <c r="H457" i="1"/>
  <c r="D457" i="1"/>
  <c r="C457" i="1"/>
  <c r="G457" i="1" s="1"/>
  <c r="H456" i="1"/>
  <c r="G456" i="1"/>
  <c r="D456" i="1"/>
  <c r="C456" i="1"/>
  <c r="H455" i="1"/>
  <c r="D455" i="1"/>
  <c r="C455" i="1"/>
  <c r="G455" i="1" s="1"/>
  <c r="H454" i="1"/>
  <c r="G454" i="1"/>
  <c r="D454" i="1"/>
  <c r="C454" i="1"/>
  <c r="H453" i="1"/>
  <c r="D453" i="1"/>
  <c r="C453" i="1"/>
  <c r="G453" i="1" s="1"/>
  <c r="H452" i="1"/>
  <c r="G452" i="1"/>
  <c r="D452" i="1"/>
  <c r="C452" i="1"/>
  <c r="H451" i="1"/>
  <c r="D451" i="1"/>
  <c r="C451" i="1"/>
  <c r="G451" i="1" s="1"/>
  <c r="H450" i="1"/>
  <c r="G450" i="1"/>
  <c r="D450" i="1"/>
  <c r="C450" i="1"/>
  <c r="H449" i="1"/>
  <c r="D449" i="1"/>
  <c r="C449" i="1"/>
  <c r="G449" i="1" s="1"/>
  <c r="H448" i="1"/>
  <c r="G448" i="1"/>
  <c r="D448" i="1"/>
  <c r="C448" i="1"/>
  <c r="H447" i="1"/>
  <c r="D447" i="1"/>
  <c r="C447" i="1"/>
  <c r="G447" i="1" s="1"/>
  <c r="H446" i="1"/>
  <c r="G446" i="1"/>
  <c r="D446" i="1"/>
  <c r="C446" i="1"/>
  <c r="H445" i="1"/>
  <c r="D445" i="1"/>
  <c r="C445" i="1"/>
  <c r="G445" i="1" s="1"/>
  <c r="H444" i="1"/>
  <c r="G444" i="1"/>
  <c r="D444" i="1"/>
  <c r="C444" i="1"/>
  <c r="H443" i="1"/>
  <c r="D443" i="1"/>
  <c r="C443" i="1"/>
  <c r="G443" i="1" s="1"/>
  <c r="H442" i="1"/>
  <c r="G442" i="1"/>
  <c r="D442" i="1"/>
  <c r="C442" i="1"/>
  <c r="H441" i="1"/>
  <c r="D441" i="1"/>
  <c r="C441" i="1"/>
  <c r="G441" i="1" s="1"/>
  <c r="H440" i="1"/>
  <c r="G440" i="1"/>
  <c r="D440" i="1"/>
  <c r="C440" i="1"/>
  <c r="H439" i="1"/>
  <c r="D439" i="1"/>
  <c r="C439" i="1"/>
  <c r="G439" i="1" s="1"/>
  <c r="H438" i="1"/>
  <c r="G438" i="1"/>
  <c r="D438" i="1"/>
  <c r="C438" i="1"/>
  <c r="H437" i="1"/>
  <c r="D437" i="1"/>
  <c r="C437" i="1"/>
  <c r="G437" i="1" s="1"/>
  <c r="H436" i="1"/>
  <c r="G436" i="1"/>
  <c r="D436" i="1"/>
  <c r="C436" i="1"/>
  <c r="H435" i="1"/>
  <c r="D435" i="1"/>
  <c r="C435" i="1"/>
  <c r="G435" i="1" s="1"/>
  <c r="H434" i="1"/>
  <c r="G434" i="1"/>
  <c r="D434" i="1"/>
  <c r="C434" i="1"/>
  <c r="H433" i="1"/>
  <c r="D433" i="1"/>
  <c r="C433" i="1"/>
  <c r="G433" i="1" s="1"/>
  <c r="H432" i="1"/>
  <c r="G432" i="1"/>
  <c r="D432" i="1"/>
  <c r="C432" i="1"/>
  <c r="H431" i="1"/>
  <c r="D431" i="1"/>
  <c r="C431" i="1"/>
  <c r="G431" i="1" s="1"/>
  <c r="H430" i="1"/>
  <c r="G430" i="1"/>
  <c r="D430" i="1"/>
  <c r="C430" i="1"/>
  <c r="H429" i="1"/>
  <c r="D429" i="1"/>
  <c r="C429" i="1"/>
  <c r="G429" i="1" s="1"/>
  <c r="H428" i="1"/>
  <c r="G428" i="1"/>
  <c r="D428" i="1"/>
  <c r="C428" i="1"/>
  <c r="H427" i="1"/>
  <c r="D427" i="1"/>
  <c r="C427" i="1"/>
  <c r="G427" i="1" s="1"/>
  <c r="H426" i="1"/>
  <c r="G426" i="1"/>
  <c r="D426" i="1"/>
  <c r="C426" i="1"/>
  <c r="D425" i="1"/>
  <c r="D423" i="1"/>
  <c r="C423" i="1"/>
  <c r="C422" i="1"/>
  <c r="C421" i="1"/>
  <c r="H416" i="1"/>
  <c r="G416" i="1"/>
  <c r="D416" i="1"/>
  <c r="C416" i="1"/>
  <c r="H415" i="1"/>
  <c r="D415" i="1"/>
  <c r="C415" i="1"/>
  <c r="G415" i="1" s="1"/>
  <c r="H414" i="1"/>
  <c r="G414" i="1"/>
  <c r="D414" i="1"/>
  <c r="C414" i="1"/>
  <c r="H411" i="1"/>
  <c r="D411" i="1"/>
  <c r="C411" i="1"/>
  <c r="G411" i="1" s="1"/>
  <c r="H410" i="1"/>
  <c r="G410" i="1"/>
  <c r="D410" i="1"/>
  <c r="C410" i="1"/>
  <c r="H409" i="1"/>
  <c r="D409" i="1"/>
  <c r="C409" i="1"/>
  <c r="G409" i="1" s="1"/>
  <c r="H408" i="1"/>
  <c r="D408" i="1"/>
  <c r="G408" i="1" s="1"/>
  <c r="C408" i="1"/>
  <c r="D407" i="1"/>
  <c r="H407" i="1" s="1"/>
  <c r="C407" i="1"/>
  <c r="G407" i="1" s="1"/>
  <c r="H406" i="1"/>
  <c r="G406" i="1"/>
  <c r="D406" i="1"/>
  <c r="C406" i="1"/>
  <c r="H405" i="1"/>
  <c r="D405" i="1"/>
  <c r="C405" i="1"/>
  <c r="G405" i="1" s="1"/>
  <c r="H404" i="1"/>
  <c r="G404" i="1"/>
  <c r="D404" i="1"/>
  <c r="C404" i="1"/>
  <c r="H403" i="1"/>
  <c r="D403" i="1"/>
  <c r="C403" i="1"/>
  <c r="G403" i="1" s="1"/>
  <c r="H402" i="1"/>
  <c r="G402" i="1"/>
  <c r="D402" i="1"/>
  <c r="C402" i="1"/>
  <c r="H401" i="1"/>
  <c r="D401" i="1"/>
  <c r="C401" i="1"/>
  <c r="G401" i="1" s="1"/>
  <c r="H400" i="1"/>
  <c r="G400" i="1"/>
  <c r="D400" i="1"/>
  <c r="C400" i="1"/>
  <c r="H399" i="1"/>
  <c r="D399" i="1"/>
  <c r="C399" i="1"/>
  <c r="G399" i="1" s="1"/>
  <c r="H398" i="1"/>
  <c r="G398" i="1"/>
  <c r="D398" i="1"/>
  <c r="C398" i="1"/>
  <c r="H397" i="1"/>
  <c r="D397" i="1"/>
  <c r="C397" i="1"/>
  <c r="G397" i="1" s="1"/>
  <c r="H396" i="1"/>
  <c r="G396" i="1"/>
  <c r="D396" i="1"/>
  <c r="C396" i="1"/>
  <c r="H395" i="1"/>
  <c r="D395" i="1"/>
  <c r="C395" i="1"/>
  <c r="G395" i="1" s="1"/>
  <c r="H394" i="1"/>
  <c r="G394" i="1"/>
  <c r="D394" i="1"/>
  <c r="C394" i="1"/>
  <c r="H393" i="1"/>
  <c r="D393" i="1"/>
  <c r="C393" i="1"/>
  <c r="G393" i="1" s="1"/>
  <c r="H392" i="1"/>
  <c r="G392" i="1"/>
  <c r="D392" i="1"/>
  <c r="C392" i="1"/>
  <c r="H391" i="1"/>
  <c r="D391" i="1"/>
  <c r="C391" i="1"/>
  <c r="G391" i="1" s="1"/>
  <c r="H390" i="1"/>
  <c r="G390" i="1"/>
  <c r="D390" i="1"/>
  <c r="C390" i="1"/>
  <c r="H389" i="1"/>
  <c r="D389" i="1"/>
  <c r="C389" i="1"/>
  <c r="G389" i="1" s="1"/>
  <c r="H388" i="1"/>
  <c r="G388" i="1"/>
  <c r="D388" i="1"/>
  <c r="C388" i="1"/>
  <c r="H387" i="1"/>
  <c r="D387" i="1"/>
  <c r="C387" i="1"/>
  <c r="G387" i="1" s="1"/>
  <c r="H386" i="1"/>
  <c r="G386" i="1"/>
  <c r="D386" i="1"/>
  <c r="C386" i="1"/>
  <c r="H385" i="1"/>
  <c r="D385" i="1"/>
  <c r="C385" i="1"/>
  <c r="G385" i="1" s="1"/>
  <c r="H384" i="1"/>
  <c r="G384" i="1"/>
  <c r="D384" i="1"/>
  <c r="C384" i="1"/>
  <c r="H383" i="1"/>
  <c r="D383" i="1"/>
  <c r="C383" i="1"/>
  <c r="G383" i="1" s="1"/>
  <c r="H382" i="1"/>
  <c r="G382" i="1"/>
  <c r="D382" i="1"/>
  <c r="C382" i="1"/>
  <c r="D381" i="1"/>
  <c r="H381" i="1" s="1"/>
  <c r="C381" i="1"/>
  <c r="D380" i="1"/>
  <c r="H380" i="1" s="1"/>
  <c r="C380" i="1"/>
  <c r="H379" i="1"/>
  <c r="D379" i="1"/>
  <c r="C379" i="1"/>
  <c r="G379" i="1" s="1"/>
  <c r="H378" i="1"/>
  <c r="G378" i="1"/>
  <c r="D378" i="1"/>
  <c r="C378" i="1"/>
  <c r="H377" i="1"/>
  <c r="D377" i="1"/>
  <c r="C377" i="1"/>
  <c r="G377" i="1" s="1"/>
  <c r="H376" i="1"/>
  <c r="D376" i="1"/>
  <c r="G376" i="1" s="1"/>
  <c r="C376" i="1"/>
  <c r="D375" i="1"/>
  <c r="H375" i="1" s="1"/>
  <c r="C375" i="1"/>
  <c r="C374" i="1"/>
  <c r="H373" i="1"/>
  <c r="D373" i="1"/>
  <c r="C373" i="1"/>
  <c r="G373" i="1" s="1"/>
  <c r="H372" i="1"/>
  <c r="G372" i="1"/>
  <c r="D372" i="1"/>
  <c r="C372" i="1"/>
  <c r="H371" i="1"/>
  <c r="D371" i="1"/>
  <c r="C371" i="1"/>
  <c r="G371" i="1" s="1"/>
  <c r="H370" i="1"/>
  <c r="G370" i="1"/>
  <c r="D370" i="1"/>
  <c r="C370" i="1"/>
  <c r="H369" i="1"/>
  <c r="D369" i="1"/>
  <c r="C369" i="1"/>
  <c r="G369" i="1" s="1"/>
  <c r="H367" i="1"/>
  <c r="D367" i="1"/>
  <c r="C367" i="1"/>
  <c r="G367" i="1" s="1"/>
  <c r="H366" i="1"/>
  <c r="G366" i="1"/>
  <c r="D366" i="1"/>
  <c r="C366" i="1"/>
  <c r="H365" i="1"/>
  <c r="D365" i="1"/>
  <c r="C365" i="1"/>
  <c r="G365" i="1" s="1"/>
  <c r="H364" i="1"/>
  <c r="G364" i="1"/>
  <c r="D364" i="1"/>
  <c r="C364" i="1"/>
  <c r="H363" i="1"/>
  <c r="D363" i="1"/>
  <c r="C363" i="1"/>
  <c r="G363" i="1" s="1"/>
  <c r="H362" i="1"/>
  <c r="G362" i="1"/>
  <c r="D362" i="1"/>
  <c r="C362" i="1"/>
  <c r="H361" i="1"/>
  <c r="D361" i="1"/>
  <c r="C361" i="1"/>
  <c r="G361" i="1" s="1"/>
  <c r="H360" i="1"/>
  <c r="G360" i="1"/>
  <c r="D360" i="1"/>
  <c r="C360" i="1"/>
  <c r="H359" i="1"/>
  <c r="D359" i="1"/>
  <c r="C359" i="1"/>
  <c r="G359" i="1" s="1"/>
  <c r="H358" i="1"/>
  <c r="G358" i="1"/>
  <c r="D358" i="1"/>
  <c r="C358" i="1"/>
  <c r="H357" i="1"/>
  <c r="D357" i="1"/>
  <c r="C357" i="1"/>
  <c r="G357" i="1" s="1"/>
  <c r="H356" i="1"/>
  <c r="G356" i="1"/>
  <c r="D356" i="1"/>
  <c r="C356" i="1"/>
  <c r="H354" i="1"/>
  <c r="G354" i="1"/>
  <c r="D354" i="1"/>
  <c r="C354" i="1"/>
  <c r="H353" i="1"/>
  <c r="D353" i="1"/>
  <c r="C353" i="1"/>
  <c r="G353" i="1" s="1"/>
  <c r="H352" i="1"/>
  <c r="G352" i="1"/>
  <c r="D352" i="1"/>
  <c r="C352" i="1"/>
  <c r="H351" i="1"/>
  <c r="D351" i="1"/>
  <c r="C351" i="1"/>
  <c r="G351" i="1" s="1"/>
  <c r="H350" i="1"/>
  <c r="G350" i="1"/>
  <c r="D350" i="1"/>
  <c r="C350" i="1"/>
  <c r="H349" i="1"/>
  <c r="D349" i="1"/>
  <c r="C349" i="1"/>
  <c r="G349" i="1" s="1"/>
  <c r="H348" i="1"/>
  <c r="G348" i="1"/>
  <c r="D348" i="1"/>
  <c r="C348" i="1"/>
  <c r="H347" i="1"/>
  <c r="D347" i="1"/>
  <c r="C347" i="1"/>
  <c r="G347" i="1" s="1"/>
  <c r="H346" i="1"/>
  <c r="G346" i="1"/>
  <c r="D346" i="1"/>
  <c r="C346" i="1"/>
  <c r="H345" i="1"/>
  <c r="D345" i="1"/>
  <c r="C345" i="1"/>
  <c r="G345" i="1" s="1"/>
  <c r="H344" i="1"/>
  <c r="G344" i="1"/>
  <c r="D344" i="1"/>
  <c r="C344" i="1"/>
  <c r="H343" i="1"/>
  <c r="D343" i="1"/>
  <c r="C343" i="1"/>
  <c r="G343" i="1" s="1"/>
  <c r="H342" i="1"/>
  <c r="G342" i="1"/>
  <c r="D342" i="1"/>
  <c r="C342" i="1"/>
  <c r="H341" i="1"/>
  <c r="D341" i="1"/>
  <c r="C341" i="1"/>
  <c r="G341" i="1" s="1"/>
  <c r="H340" i="1"/>
  <c r="G340" i="1"/>
  <c r="D340" i="1"/>
  <c r="C340" i="1"/>
  <c r="H339" i="1"/>
  <c r="D339" i="1"/>
  <c r="C339" i="1"/>
  <c r="G339" i="1" s="1"/>
  <c r="H338" i="1"/>
  <c r="G338" i="1"/>
  <c r="D338" i="1"/>
  <c r="C338" i="1"/>
  <c r="H337" i="1"/>
  <c r="D337" i="1"/>
  <c r="C337" i="1"/>
  <c r="G337" i="1" s="1"/>
  <c r="H336" i="1"/>
  <c r="G336" i="1"/>
  <c r="D336" i="1"/>
  <c r="C336" i="1"/>
  <c r="H335" i="1"/>
  <c r="D335" i="1"/>
  <c r="C335" i="1"/>
  <c r="G335" i="1" s="1"/>
  <c r="H334" i="1"/>
  <c r="G334" i="1"/>
  <c r="D334" i="1"/>
  <c r="C334" i="1"/>
  <c r="H333" i="1"/>
  <c r="D333" i="1"/>
  <c r="C333" i="1"/>
  <c r="G333" i="1" s="1"/>
  <c r="H332" i="1"/>
  <c r="G332" i="1"/>
  <c r="D332" i="1"/>
  <c r="C332" i="1"/>
  <c r="H331" i="1"/>
  <c r="D331" i="1"/>
  <c r="C331" i="1"/>
  <c r="G331" i="1" s="1"/>
  <c r="H330" i="1"/>
  <c r="G330" i="1"/>
  <c r="D330" i="1"/>
  <c r="C330" i="1"/>
  <c r="H329" i="1"/>
  <c r="D329" i="1"/>
  <c r="C329" i="1"/>
  <c r="G329" i="1" s="1"/>
  <c r="H328" i="1"/>
  <c r="G328" i="1"/>
  <c r="D328" i="1"/>
  <c r="C328" i="1"/>
  <c r="H327" i="1"/>
  <c r="D327" i="1"/>
  <c r="C327" i="1"/>
  <c r="G327" i="1" s="1"/>
  <c r="H326" i="1"/>
  <c r="G326" i="1"/>
  <c r="D326" i="1"/>
  <c r="C326" i="1"/>
  <c r="H325" i="1"/>
  <c r="D325" i="1"/>
  <c r="C325" i="1"/>
  <c r="G325" i="1" s="1"/>
  <c r="H324" i="1"/>
  <c r="G324" i="1"/>
  <c r="D324" i="1"/>
  <c r="C324" i="1"/>
  <c r="H323" i="1"/>
  <c r="D323" i="1"/>
  <c r="C323" i="1"/>
  <c r="G323" i="1" s="1"/>
  <c r="C322" i="1"/>
  <c r="H321" i="1"/>
  <c r="D321" i="1"/>
  <c r="C321" i="1"/>
  <c r="G321" i="1" s="1"/>
  <c r="H320" i="1"/>
  <c r="G320" i="1"/>
  <c r="D320" i="1"/>
  <c r="C320" i="1"/>
  <c r="H319" i="1"/>
  <c r="D319" i="1"/>
  <c r="C319" i="1"/>
  <c r="G319" i="1" s="1"/>
  <c r="H318" i="1"/>
  <c r="G318" i="1"/>
  <c r="D318" i="1"/>
  <c r="C318" i="1"/>
  <c r="H317" i="1"/>
  <c r="D317" i="1"/>
  <c r="C317" i="1"/>
  <c r="G317" i="1" s="1"/>
  <c r="C316" i="1"/>
  <c r="H315" i="1"/>
  <c r="D315" i="1"/>
  <c r="C315" i="1"/>
  <c r="G315" i="1" s="1"/>
  <c r="H314" i="1"/>
  <c r="G314" i="1"/>
  <c r="D314" i="1"/>
  <c r="C314" i="1"/>
  <c r="H313" i="1"/>
  <c r="D313" i="1"/>
  <c r="C313" i="1"/>
  <c r="G313" i="1" s="1"/>
  <c r="H312" i="1"/>
  <c r="G312" i="1"/>
  <c r="D312" i="1"/>
  <c r="C312" i="1"/>
  <c r="H311" i="1"/>
  <c r="D311" i="1"/>
  <c r="C311" i="1"/>
  <c r="G311" i="1" s="1"/>
  <c r="H310" i="1"/>
  <c r="G310" i="1"/>
  <c r="D310" i="1"/>
  <c r="C310" i="1"/>
  <c r="H309" i="1"/>
  <c r="D309" i="1"/>
  <c r="C309" i="1"/>
  <c r="G309" i="1" s="1"/>
  <c r="H308" i="1"/>
  <c r="G308" i="1"/>
  <c r="D308" i="1"/>
  <c r="C308" i="1"/>
  <c r="H307" i="1"/>
  <c r="D307" i="1"/>
  <c r="C307" i="1"/>
  <c r="G307" i="1" s="1"/>
  <c r="H306" i="1"/>
  <c r="G306" i="1"/>
  <c r="D306" i="1"/>
  <c r="C306" i="1"/>
  <c r="H305" i="1"/>
  <c r="D305" i="1"/>
  <c r="C305" i="1"/>
  <c r="G305" i="1" s="1"/>
  <c r="H304" i="1"/>
  <c r="G304" i="1"/>
  <c r="D304" i="1"/>
  <c r="C304" i="1"/>
  <c r="H302" i="1"/>
  <c r="G302" i="1"/>
  <c r="D302" i="1"/>
  <c r="C302" i="1"/>
  <c r="D301" i="1"/>
  <c r="H301" i="1" s="1"/>
  <c r="C301" i="1"/>
  <c r="G301" i="1" s="1"/>
  <c r="D300" i="1"/>
  <c r="C300" i="1"/>
  <c r="D299" i="1"/>
  <c r="H299" i="1" s="1"/>
  <c r="C299" i="1"/>
  <c r="H298" i="1"/>
  <c r="G298" i="1"/>
  <c r="D298" i="1"/>
  <c r="C298" i="1"/>
  <c r="H294" i="1"/>
  <c r="G294" i="1"/>
  <c r="D294" i="1"/>
  <c r="C294" i="1"/>
  <c r="H293" i="1"/>
  <c r="D293" i="1"/>
  <c r="C293" i="1"/>
  <c r="G293" i="1" s="1"/>
  <c r="H292" i="1"/>
  <c r="G292" i="1"/>
  <c r="D292" i="1"/>
  <c r="C292" i="1"/>
  <c r="H291" i="1"/>
  <c r="D291" i="1"/>
  <c r="C291" i="1"/>
  <c r="G291" i="1" s="1"/>
  <c r="H290" i="1"/>
  <c r="G290" i="1"/>
  <c r="D290" i="1"/>
  <c r="C290" i="1"/>
  <c r="H289" i="1"/>
  <c r="D289" i="1"/>
  <c r="C289" i="1"/>
  <c r="G289" i="1" s="1"/>
  <c r="H288" i="1"/>
  <c r="G288" i="1"/>
  <c r="D288" i="1"/>
  <c r="C288" i="1"/>
  <c r="H287" i="1"/>
  <c r="D287" i="1"/>
  <c r="C287" i="1"/>
  <c r="G287" i="1" s="1"/>
  <c r="H286" i="1"/>
  <c r="G286" i="1"/>
  <c r="D286" i="1"/>
  <c r="C286" i="1"/>
  <c r="H285" i="1"/>
  <c r="D285" i="1"/>
  <c r="C285" i="1"/>
  <c r="G285" i="1" s="1"/>
  <c r="H284" i="1"/>
  <c r="G284" i="1"/>
  <c r="D284" i="1"/>
  <c r="C284" i="1"/>
  <c r="H283" i="1"/>
  <c r="D283" i="1"/>
  <c r="C283" i="1"/>
  <c r="G283" i="1" s="1"/>
  <c r="H282" i="1"/>
  <c r="G282" i="1"/>
  <c r="D282" i="1"/>
  <c r="C282" i="1"/>
  <c r="H281" i="1"/>
  <c r="D281" i="1"/>
  <c r="C281" i="1"/>
  <c r="G281" i="1" s="1"/>
  <c r="H280" i="1"/>
  <c r="G280" i="1"/>
  <c r="D280" i="1"/>
  <c r="C280" i="1"/>
  <c r="H279" i="1"/>
  <c r="D279" i="1"/>
  <c r="C279" i="1"/>
  <c r="G279" i="1" s="1"/>
  <c r="H278" i="1"/>
  <c r="G278" i="1"/>
  <c r="D278" i="1"/>
  <c r="C278" i="1"/>
  <c r="H277" i="1"/>
  <c r="D277" i="1"/>
  <c r="C277" i="1"/>
  <c r="G277" i="1" s="1"/>
  <c r="H276" i="1"/>
  <c r="G276" i="1"/>
  <c r="D276" i="1"/>
  <c r="C276" i="1"/>
  <c r="D275" i="1"/>
  <c r="C275" i="1"/>
  <c r="G275" i="1" s="1"/>
  <c r="H274" i="1"/>
  <c r="G274" i="1"/>
  <c r="D274" i="1"/>
  <c r="C274" i="1"/>
  <c r="D273" i="1"/>
  <c r="C273" i="1"/>
  <c r="G273" i="1" s="1"/>
  <c r="H272" i="1"/>
  <c r="G272" i="1"/>
  <c r="D272" i="1"/>
  <c r="C272" i="1"/>
  <c r="H271" i="1"/>
  <c r="D271" i="1"/>
  <c r="C271" i="1"/>
  <c r="G271" i="1" s="1"/>
  <c r="H270" i="1"/>
  <c r="G270" i="1"/>
  <c r="D270" i="1"/>
  <c r="C270" i="1"/>
  <c r="D269" i="1"/>
  <c r="H268" i="1"/>
  <c r="G268" i="1"/>
  <c r="D268" i="1"/>
  <c r="C268" i="1"/>
  <c r="H267" i="1"/>
  <c r="D267" i="1"/>
  <c r="C267" i="1"/>
  <c r="G267" i="1" s="1"/>
  <c r="H266" i="1"/>
  <c r="G266" i="1"/>
  <c r="D266" i="1"/>
  <c r="C266" i="1"/>
  <c r="C265" i="1"/>
  <c r="H264" i="1"/>
  <c r="G264" i="1"/>
  <c r="D264" i="1"/>
  <c r="C264" i="1"/>
  <c r="D263" i="1"/>
  <c r="C263" i="1"/>
  <c r="G263" i="1" s="1"/>
  <c r="H262" i="1"/>
  <c r="G262" i="1"/>
  <c r="D262" i="1"/>
  <c r="C262" i="1"/>
  <c r="D261" i="1"/>
  <c r="C261" i="1"/>
  <c r="G261" i="1" s="1"/>
  <c r="H260" i="1"/>
  <c r="G260" i="1"/>
  <c r="D260" i="1"/>
  <c r="C260" i="1"/>
  <c r="D259" i="1"/>
  <c r="C259" i="1"/>
  <c r="G259" i="1" s="1"/>
  <c r="C258" i="1"/>
  <c r="D257" i="1"/>
  <c r="C257" i="1"/>
  <c r="G257" i="1" s="1"/>
  <c r="H256" i="1"/>
  <c r="G256" i="1"/>
  <c r="D256" i="1"/>
  <c r="C256" i="1"/>
  <c r="H255" i="1"/>
  <c r="D255" i="1"/>
  <c r="C255" i="1"/>
  <c r="G255" i="1" s="1"/>
  <c r="H254" i="1"/>
  <c r="G254" i="1"/>
  <c r="D254" i="1"/>
  <c r="C254" i="1"/>
  <c r="H253" i="1"/>
  <c r="D253" i="1"/>
  <c r="C253" i="1"/>
  <c r="G253" i="1" s="1"/>
  <c r="H252" i="1"/>
  <c r="G252" i="1"/>
  <c r="D252" i="1"/>
  <c r="C252" i="1"/>
  <c r="H251" i="1"/>
  <c r="D251" i="1"/>
  <c r="C251" i="1"/>
  <c r="G251" i="1" s="1"/>
  <c r="H250" i="1"/>
  <c r="G250" i="1"/>
  <c r="D250" i="1"/>
  <c r="C250" i="1"/>
  <c r="D249" i="1"/>
  <c r="C249" i="1"/>
  <c r="G249" i="1" s="1"/>
  <c r="H248" i="1"/>
  <c r="G248" i="1"/>
  <c r="D248" i="1"/>
  <c r="C248" i="1"/>
  <c r="D247" i="1"/>
  <c r="C247" i="1"/>
  <c r="G247" i="1" s="1"/>
  <c r="H246" i="1"/>
  <c r="G246" i="1"/>
  <c r="D246" i="1"/>
  <c r="C246" i="1"/>
  <c r="D245" i="1"/>
  <c r="C245" i="1"/>
  <c r="G245" i="1" s="1"/>
  <c r="H244" i="1"/>
  <c r="G244" i="1"/>
  <c r="D244" i="1"/>
  <c r="C244" i="1"/>
  <c r="D243" i="1"/>
  <c r="C243" i="1"/>
  <c r="G243" i="1" s="1"/>
  <c r="H242" i="1"/>
  <c r="G242" i="1"/>
  <c r="D242" i="1"/>
  <c r="C242" i="1"/>
  <c r="D241" i="1"/>
  <c r="C241" i="1"/>
  <c r="G241" i="1" s="1"/>
  <c r="H240" i="1"/>
  <c r="G240" i="1"/>
  <c r="D240" i="1"/>
  <c r="C240" i="1"/>
  <c r="H239" i="1"/>
  <c r="D239" i="1"/>
  <c r="C239" i="1"/>
  <c r="G239" i="1" s="1"/>
  <c r="H238" i="1"/>
  <c r="G238" i="1"/>
  <c r="D238" i="1"/>
  <c r="C238" i="1"/>
  <c r="H237" i="1"/>
  <c r="D237" i="1"/>
  <c r="C237" i="1"/>
  <c r="G237" i="1" s="1"/>
  <c r="H236" i="1"/>
  <c r="G236" i="1"/>
  <c r="D236" i="1"/>
  <c r="C236" i="1"/>
  <c r="H235" i="1"/>
  <c r="D235" i="1"/>
  <c r="C235" i="1"/>
  <c r="G235" i="1" s="1"/>
  <c r="H234" i="1"/>
  <c r="G234" i="1"/>
  <c r="D234" i="1"/>
  <c r="C234" i="1"/>
  <c r="D233" i="1"/>
  <c r="C233" i="1"/>
  <c r="G233" i="1" s="1"/>
  <c r="H232" i="1"/>
  <c r="G232" i="1"/>
  <c r="D232" i="1"/>
  <c r="C232" i="1"/>
  <c r="D231" i="1"/>
  <c r="C231" i="1"/>
  <c r="C230" i="1"/>
  <c r="D229" i="1"/>
  <c r="C229" i="1"/>
  <c r="G229" i="1" s="1"/>
  <c r="H228" i="1"/>
  <c r="G228" i="1"/>
  <c r="D228" i="1"/>
  <c r="C228" i="1"/>
  <c r="D227" i="1"/>
  <c r="C227" i="1"/>
  <c r="G227" i="1" s="1"/>
  <c r="H225" i="1"/>
  <c r="D225" i="1"/>
  <c r="C225" i="1"/>
  <c r="G225" i="1" s="1"/>
  <c r="H224" i="1"/>
  <c r="G224" i="1"/>
  <c r="D224" i="1"/>
  <c r="C224" i="1"/>
  <c r="H223" i="1"/>
  <c r="D223" i="1"/>
  <c r="C223" i="1"/>
  <c r="G223" i="1" s="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D214" i="1"/>
  <c r="G214" i="1" s="1"/>
  <c r="C214" i="1"/>
  <c r="D213" i="1"/>
  <c r="H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7" i="1"/>
  <c r="D197" i="1"/>
  <c r="C197" i="1"/>
  <c r="H197" i="1" s="1"/>
  <c r="D196" i="1"/>
  <c r="H196" i="1" s="1"/>
  <c r="C196" i="1"/>
  <c r="G195" i="1"/>
  <c r="D195" i="1"/>
  <c r="C195" i="1"/>
  <c r="H195" i="1" s="1"/>
  <c r="D194" i="1"/>
  <c r="H194" i="1" s="1"/>
  <c r="C194" i="1"/>
  <c r="G193" i="1"/>
  <c r="D193" i="1"/>
  <c r="C193" i="1"/>
  <c r="H193" i="1" s="1"/>
  <c r="D192" i="1"/>
  <c r="H192" i="1" s="1"/>
  <c r="C192" i="1"/>
  <c r="D191" i="1"/>
  <c r="G191" i="1" s="1"/>
  <c r="C191" i="1"/>
  <c r="C190" i="1"/>
  <c r="G189" i="1"/>
  <c r="D189" i="1"/>
  <c r="C189" i="1"/>
  <c r="H189" i="1" s="1"/>
  <c r="H188" i="1"/>
  <c r="G188" i="1"/>
  <c r="D188" i="1"/>
  <c r="C188" i="1"/>
  <c r="G187" i="1"/>
  <c r="D187" i="1"/>
  <c r="C187" i="1"/>
  <c r="H187" i="1" s="1"/>
  <c r="H186" i="1"/>
  <c r="G186" i="1"/>
  <c r="D186" i="1"/>
  <c r="C186" i="1"/>
  <c r="G185" i="1"/>
  <c r="D185" i="1"/>
  <c r="C185" i="1"/>
  <c r="H185" i="1" s="1"/>
  <c r="H184" i="1"/>
  <c r="G184" i="1"/>
  <c r="D184" i="1"/>
  <c r="C184" i="1"/>
  <c r="D183" i="1"/>
  <c r="G183" i="1" s="1"/>
  <c r="C183" i="1"/>
  <c r="H183" i="1" s="1"/>
  <c r="D182" i="1"/>
  <c r="H182" i="1" s="1"/>
  <c r="C182" i="1"/>
  <c r="D181" i="1"/>
  <c r="G181" i="1" s="1"/>
  <c r="C181" i="1"/>
  <c r="H181" i="1" s="1"/>
  <c r="D180" i="1"/>
  <c r="H180" i="1" s="1"/>
  <c r="C180" i="1"/>
  <c r="D179" i="1"/>
  <c r="G179" i="1" s="1"/>
  <c r="C179" i="1"/>
  <c r="D178" i="1"/>
  <c r="H178" i="1" s="1"/>
  <c r="C178" i="1"/>
  <c r="G177" i="1"/>
  <c r="D177" i="1"/>
  <c r="C177" i="1"/>
  <c r="H177" i="1" s="1"/>
  <c r="D176" i="1"/>
  <c r="H176" i="1" s="1"/>
  <c r="C176" i="1"/>
  <c r="G175" i="1"/>
  <c r="D175" i="1"/>
  <c r="C175" i="1"/>
  <c r="C174" i="1"/>
  <c r="D173" i="1"/>
  <c r="G173" i="1" s="1"/>
  <c r="C173" i="1"/>
  <c r="H173" i="1" s="1"/>
  <c r="H172" i="1"/>
  <c r="G172" i="1"/>
  <c r="D172" i="1"/>
  <c r="C172" i="1"/>
  <c r="D171" i="1"/>
  <c r="G171" i="1" s="1"/>
  <c r="C171" i="1"/>
  <c r="H170" i="1"/>
  <c r="D170" i="1"/>
  <c r="G170" i="1" s="1"/>
  <c r="C170" i="1"/>
  <c r="D169" i="1"/>
  <c r="G169" i="1" s="1"/>
  <c r="C169" i="1"/>
  <c r="H168" i="1"/>
  <c r="G168" i="1"/>
  <c r="D168" i="1"/>
  <c r="C168" i="1"/>
  <c r="G167" i="1"/>
  <c r="D167" i="1"/>
  <c r="C167" i="1"/>
  <c r="H167" i="1" s="1"/>
  <c r="C166" i="1"/>
  <c r="D165" i="1"/>
  <c r="G165" i="1" s="1"/>
  <c r="C165" i="1"/>
  <c r="H165" i="1" s="1"/>
  <c r="H164" i="1"/>
  <c r="D164" i="1"/>
  <c r="G164" i="1" s="1"/>
  <c r="C164" i="1"/>
  <c r="D163" i="1"/>
  <c r="G163" i="1" s="1"/>
  <c r="C163" i="1"/>
  <c r="H163" i="1" s="1"/>
  <c r="D162" i="1"/>
  <c r="H162" i="1" s="1"/>
  <c r="C162" i="1"/>
  <c r="C161" i="1"/>
  <c r="C160" i="1"/>
  <c r="G159" i="1"/>
  <c r="D159" i="1"/>
  <c r="C159" i="1"/>
  <c r="H159" i="1" s="1"/>
  <c r="D158" i="1"/>
  <c r="H158" i="1" s="1"/>
  <c r="C158" i="1"/>
  <c r="G157" i="1"/>
  <c r="D157" i="1"/>
  <c r="C157" i="1"/>
  <c r="H157" i="1" s="1"/>
  <c r="D156" i="1"/>
  <c r="H156" i="1" s="1"/>
  <c r="C156" i="1"/>
  <c r="D155" i="1"/>
  <c r="G155" i="1" s="1"/>
  <c r="C155" i="1"/>
  <c r="H154" i="1"/>
  <c r="G154" i="1"/>
  <c r="D154" i="1"/>
  <c r="C154" i="1"/>
  <c r="G153" i="1"/>
  <c r="D153" i="1"/>
  <c r="C153" i="1"/>
  <c r="H153" i="1" s="1"/>
  <c r="D152" i="1"/>
  <c r="H152" i="1" s="1"/>
  <c r="C152" i="1"/>
  <c r="D151" i="1"/>
  <c r="G151" i="1" s="1"/>
  <c r="C151" i="1"/>
  <c r="H151" i="1" s="1"/>
  <c r="C150" i="1"/>
  <c r="C149" i="1"/>
  <c r="D147" i="1"/>
  <c r="H147" i="1" s="1"/>
  <c r="C147" i="1"/>
  <c r="G147" i="1" s="1"/>
  <c r="H146" i="1"/>
  <c r="G146" i="1"/>
  <c r="D146" i="1"/>
  <c r="C146" i="1"/>
  <c r="H145" i="1"/>
  <c r="D145" i="1"/>
  <c r="C145" i="1"/>
  <c r="G145" i="1" s="1"/>
  <c r="H144" i="1"/>
  <c r="G144" i="1"/>
  <c r="D144" i="1"/>
  <c r="C144" i="1"/>
  <c r="H143" i="1"/>
  <c r="D143" i="1"/>
  <c r="C143" i="1"/>
  <c r="G143" i="1" s="1"/>
  <c r="H142" i="1"/>
  <c r="G142" i="1"/>
  <c r="D142" i="1"/>
  <c r="C142" i="1"/>
  <c r="H141" i="1"/>
  <c r="D141" i="1"/>
  <c r="C141" i="1"/>
  <c r="G141" i="1" s="1"/>
  <c r="H140" i="1"/>
  <c r="G140" i="1"/>
  <c r="D140" i="1"/>
  <c r="C140" i="1"/>
  <c r="H139" i="1"/>
  <c r="D139" i="1"/>
  <c r="C139" i="1"/>
  <c r="G139" i="1" s="1"/>
  <c r="H138" i="1"/>
  <c r="G138" i="1"/>
  <c r="D138" i="1"/>
  <c r="C138" i="1"/>
  <c r="H137" i="1"/>
  <c r="D137" i="1"/>
  <c r="C137" i="1"/>
  <c r="G137" i="1" s="1"/>
  <c r="D136" i="1"/>
  <c r="H136" i="1" s="1"/>
  <c r="C136" i="1"/>
  <c r="H135" i="1"/>
  <c r="D135" i="1"/>
  <c r="C135" i="1"/>
  <c r="G135" i="1" s="1"/>
  <c r="H134" i="1"/>
  <c r="G134" i="1"/>
  <c r="D134" i="1"/>
  <c r="C134" i="1"/>
  <c r="D133" i="1"/>
  <c r="H133" i="1" s="1"/>
  <c r="C133" i="1"/>
  <c r="D132" i="1"/>
  <c r="H132" i="1" s="1"/>
  <c r="C132" i="1"/>
  <c r="C131" i="1"/>
  <c r="C130" i="1"/>
  <c r="H129" i="1"/>
  <c r="D129" i="1"/>
  <c r="C129" i="1"/>
  <c r="G129" i="1" s="1"/>
  <c r="H128" i="1"/>
  <c r="G128" i="1"/>
  <c r="D128" i="1"/>
  <c r="C128" i="1"/>
  <c r="H127" i="1"/>
  <c r="D127" i="1"/>
  <c r="C127" i="1"/>
  <c r="G127" i="1" s="1"/>
  <c r="H126" i="1"/>
  <c r="G126" i="1"/>
  <c r="D126" i="1"/>
  <c r="C126" i="1"/>
  <c r="C125" i="1"/>
  <c r="H124" i="1"/>
  <c r="G124" i="1"/>
  <c r="D124" i="1"/>
  <c r="C124" i="1"/>
  <c r="H123" i="1"/>
  <c r="D123" i="1"/>
  <c r="C123" i="1"/>
  <c r="G123" i="1" s="1"/>
  <c r="D122" i="1"/>
  <c r="H122" i="1" s="1"/>
  <c r="C122" i="1"/>
  <c r="H120" i="1"/>
  <c r="G120" i="1"/>
  <c r="D120" i="1"/>
  <c r="C120" i="1"/>
  <c r="H119" i="1"/>
  <c r="D119" i="1"/>
  <c r="C119" i="1"/>
  <c r="G119" i="1" s="1"/>
  <c r="H118" i="1"/>
  <c r="G118" i="1"/>
  <c r="D118" i="1"/>
  <c r="C118" i="1"/>
  <c r="H117" i="1"/>
  <c r="D117" i="1"/>
  <c r="C117" i="1"/>
  <c r="G117" i="1" s="1"/>
  <c r="H116" i="1"/>
  <c r="G116" i="1"/>
  <c r="D116" i="1"/>
  <c r="C116" i="1"/>
  <c r="H115" i="1"/>
  <c r="D115" i="1"/>
  <c r="C115" i="1"/>
  <c r="G115" i="1" s="1"/>
  <c r="H114" i="1"/>
  <c r="G114" i="1"/>
  <c r="D114" i="1"/>
  <c r="C114" i="1"/>
  <c r="D113" i="1"/>
  <c r="H113" i="1" s="1"/>
  <c r="C113" i="1"/>
  <c r="G113" i="1" s="1"/>
  <c r="H112" i="1"/>
  <c r="G112" i="1"/>
  <c r="D112" i="1"/>
  <c r="C112" i="1"/>
  <c r="H111" i="1"/>
  <c r="D111" i="1"/>
  <c r="C111" i="1"/>
  <c r="G111" i="1" s="1"/>
  <c r="H110" i="1"/>
  <c r="G110" i="1"/>
  <c r="D110" i="1"/>
  <c r="C110" i="1"/>
  <c r="H109" i="1"/>
  <c r="D109" i="1"/>
  <c r="C109" i="1"/>
  <c r="G109" i="1" s="1"/>
  <c r="C108" i="1"/>
  <c r="H107" i="1"/>
  <c r="D107" i="1"/>
  <c r="C107" i="1"/>
  <c r="G107" i="1" s="1"/>
  <c r="H106" i="1"/>
  <c r="G106" i="1"/>
  <c r="D106" i="1"/>
  <c r="C106" i="1"/>
  <c r="H105" i="1"/>
  <c r="D105" i="1"/>
  <c r="C105" i="1"/>
  <c r="G105" i="1" s="1"/>
  <c r="H104" i="1"/>
  <c r="G104" i="1"/>
  <c r="D104" i="1"/>
  <c r="C104" i="1"/>
  <c r="H103" i="1"/>
  <c r="D103" i="1"/>
  <c r="C103" i="1"/>
  <c r="G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D92" i="1"/>
  <c r="G92" i="1" s="1"/>
  <c r="C92" i="1"/>
  <c r="H91" i="1"/>
  <c r="G91" i="1"/>
  <c r="D91" i="1"/>
  <c r="C91" i="1"/>
  <c r="H90" i="1"/>
  <c r="G90" i="1"/>
  <c r="D90" i="1"/>
  <c r="C90" i="1"/>
  <c r="H89" i="1"/>
  <c r="G89" i="1"/>
  <c r="D89" i="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C79" i="1"/>
  <c r="D77" i="1"/>
  <c r="C77" i="1"/>
  <c r="G77" i="1" s="1"/>
  <c r="H76" i="1"/>
  <c r="G76" i="1"/>
  <c r="D76" i="1"/>
  <c r="C76" i="1"/>
  <c r="D75" i="1"/>
  <c r="C75" i="1"/>
  <c r="G75" i="1" s="1"/>
  <c r="H74" i="1"/>
  <c r="G74" i="1"/>
  <c r="D74" i="1"/>
  <c r="C74" i="1"/>
  <c r="D73" i="1"/>
  <c r="C73" i="1"/>
  <c r="G73" i="1" s="1"/>
  <c r="H72" i="1"/>
  <c r="G72" i="1"/>
  <c r="D72" i="1"/>
  <c r="C72" i="1"/>
  <c r="D71" i="1"/>
  <c r="C71" i="1"/>
  <c r="G71" i="1" s="1"/>
  <c r="H70" i="1"/>
  <c r="G70" i="1"/>
  <c r="D70" i="1"/>
  <c r="C70" i="1"/>
  <c r="D69" i="1"/>
  <c r="C69" i="1"/>
  <c r="G69" i="1" s="1"/>
  <c r="H68" i="1"/>
  <c r="G68" i="1"/>
  <c r="D68" i="1"/>
  <c r="C68" i="1"/>
  <c r="D67" i="1"/>
  <c r="C67" i="1"/>
  <c r="G67" i="1" s="1"/>
  <c r="H66" i="1"/>
  <c r="G66" i="1"/>
  <c r="D66" i="1"/>
  <c r="C66" i="1"/>
  <c r="D65" i="1"/>
  <c r="C65" i="1"/>
  <c r="G65" i="1" s="1"/>
  <c r="D64" i="1"/>
  <c r="H64" i="1" s="1"/>
  <c r="C64" i="1"/>
  <c r="D63" i="1"/>
  <c r="C63" i="1"/>
  <c r="G63" i="1" s="1"/>
  <c r="H62" i="1"/>
  <c r="G62" i="1"/>
  <c r="D62" i="1"/>
  <c r="C62" i="1"/>
  <c r="D61" i="1"/>
  <c r="C61" i="1"/>
  <c r="G61" i="1" s="1"/>
  <c r="H60" i="1"/>
  <c r="G60" i="1"/>
  <c r="D60" i="1"/>
  <c r="C60" i="1"/>
  <c r="D59" i="1"/>
  <c r="C59" i="1"/>
  <c r="G59" i="1" s="1"/>
  <c r="H58" i="1"/>
  <c r="G58" i="1"/>
  <c r="D58" i="1"/>
  <c r="C58" i="1"/>
  <c r="D57" i="1"/>
  <c r="C57" i="1"/>
  <c r="G57" i="1" s="1"/>
  <c r="H56" i="1"/>
  <c r="G56" i="1"/>
  <c r="D56" i="1"/>
  <c r="C56" i="1"/>
  <c r="D55" i="1"/>
  <c r="C55" i="1"/>
  <c r="G55" i="1" s="1"/>
  <c r="H54" i="1"/>
  <c r="G54" i="1"/>
  <c r="D54" i="1"/>
  <c r="C54" i="1"/>
  <c r="D53" i="1"/>
  <c r="C53" i="1"/>
  <c r="G53" i="1" s="1"/>
  <c r="H52" i="1"/>
  <c r="G52" i="1"/>
  <c r="D52" i="1"/>
  <c r="C52" i="1"/>
  <c r="D51" i="1"/>
  <c r="C51" i="1"/>
  <c r="G51" i="1" s="1"/>
  <c r="D50" i="1"/>
  <c r="H50" i="1" s="1"/>
  <c r="C50" i="1"/>
  <c r="C49" i="1"/>
  <c r="H48" i="1"/>
  <c r="G48" i="1"/>
  <c r="D48" i="1"/>
  <c r="C48" i="1"/>
  <c r="D47" i="1"/>
  <c r="C47" i="1"/>
  <c r="G47" i="1" s="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9" i="9" l="1"/>
  <c r="B329" i="9" s="1"/>
  <c r="E311" i="9"/>
  <c r="B311" i="9" s="1"/>
  <c r="G133" i="1"/>
  <c r="F236" i="9"/>
  <c r="B236" i="9" s="1"/>
  <c r="E324" i="9"/>
  <c r="B324" i="9" s="1"/>
  <c r="E37" i="9"/>
  <c r="B37" i="9" s="1"/>
  <c r="H300" i="1"/>
  <c r="H423" i="1"/>
  <c r="F274" i="5"/>
  <c r="H1291" i="1"/>
  <c r="G1390" i="1"/>
  <c r="H1387" i="1"/>
  <c r="H1341" i="1"/>
  <c r="G1339" i="1"/>
  <c r="H1311" i="1"/>
  <c r="H1317" i="1"/>
  <c r="G1317" i="1"/>
  <c r="G1311" i="1"/>
  <c r="H1305" i="1"/>
  <c r="H1300" i="1"/>
  <c r="G1300" i="1"/>
  <c r="F297" i="5"/>
  <c r="G1301" i="1"/>
  <c r="G1292" i="1"/>
  <c r="H1278" i="1"/>
  <c r="G1278" i="1"/>
  <c r="G1291" i="1"/>
  <c r="G1384" i="1"/>
  <c r="G1389" i="1"/>
  <c r="G1388" i="1"/>
  <c r="G1387" i="1"/>
  <c r="G1386" i="1"/>
  <c r="G1385" i="1"/>
  <c r="G1266" i="1"/>
  <c r="G1264" i="1"/>
  <c r="H1264" i="1"/>
  <c r="H1265" i="1"/>
  <c r="F260" i="5"/>
  <c r="E255" i="5"/>
  <c r="D1259" i="1" s="1"/>
  <c r="H1256" i="1"/>
  <c r="G1257" i="1"/>
  <c r="E322" i="9"/>
  <c r="B322" i="9" s="1"/>
  <c r="E327" i="9"/>
  <c r="B327" i="9" s="1"/>
  <c r="G1254" i="1"/>
  <c r="D1252" i="1"/>
  <c r="H1252" i="1" s="1"/>
  <c r="G1200" i="1"/>
  <c r="E319" i="9"/>
  <c r="B319" i="9" s="1"/>
  <c r="G1198" i="1"/>
  <c r="D1185" i="1"/>
  <c r="G1188" i="1"/>
  <c r="G1184" i="1"/>
  <c r="G1182" i="1"/>
  <c r="G1183" i="1"/>
  <c r="G1176" i="1"/>
  <c r="F171" i="5"/>
  <c r="H1166" i="1"/>
  <c r="G1165" i="1"/>
  <c r="H1092" i="1"/>
  <c r="E307" i="9"/>
  <c r="B307" i="9" s="1"/>
  <c r="G1090" i="1"/>
  <c r="G1087" i="1"/>
  <c r="G1085" i="1"/>
  <c r="H1075" i="1"/>
  <c r="G1075" i="1"/>
  <c r="G1078" i="1"/>
  <c r="F341" i="9"/>
  <c r="B341" i="9" s="1"/>
  <c r="D1076" i="1"/>
  <c r="H1061" i="1"/>
  <c r="H1063" i="1"/>
  <c r="H1057" i="1"/>
  <c r="G1057" i="1"/>
  <c r="H1023" i="1"/>
  <c r="G1031" i="1"/>
  <c r="G1030" i="1"/>
  <c r="G1029" i="1"/>
  <c r="G1026" i="1"/>
  <c r="E12" i="5"/>
  <c r="D1017" i="1" s="1"/>
  <c r="G1017" i="1" s="1"/>
  <c r="G1024" i="1"/>
  <c r="G1018" i="1"/>
  <c r="G1020" i="1"/>
  <c r="F8" i="5"/>
  <c r="G1016" i="1"/>
  <c r="G1013" i="1"/>
  <c r="G1015" i="1"/>
  <c r="E31" i="9"/>
  <c r="B31" i="9" s="1"/>
  <c r="E36" i="9"/>
  <c r="B36" i="9" s="1"/>
  <c r="E312" i="9"/>
  <c r="B312" i="9" s="1"/>
  <c r="E326" i="9"/>
  <c r="B326" i="9" s="1"/>
  <c r="C1681" i="1"/>
  <c r="H1681" i="1" s="1"/>
  <c r="G1686" i="1"/>
  <c r="H1683" i="1"/>
  <c r="H1638" i="1"/>
  <c r="G1669" i="1"/>
  <c r="H1634" i="1"/>
  <c r="G1634" i="1"/>
  <c r="H1635" i="1"/>
  <c r="D51" i="8"/>
  <c r="G1613" i="1"/>
  <c r="G1610" i="1"/>
  <c r="G1609" i="1"/>
  <c r="H1607" i="1"/>
  <c r="D25" i="8"/>
  <c r="C1602" i="1" s="1"/>
  <c r="G1602" i="1" s="1"/>
  <c r="G1605" i="1"/>
  <c r="G1601" i="1"/>
  <c r="G1594" i="1"/>
  <c r="G1593" i="1"/>
  <c r="D6" i="8"/>
  <c r="G1590" i="1"/>
  <c r="H1587" i="1"/>
  <c r="H1585" i="1"/>
  <c r="G1585" i="1"/>
  <c r="H1542" i="1"/>
  <c r="D1540" i="1"/>
  <c r="E5" i="7"/>
  <c r="D1539" i="1"/>
  <c r="G1503" i="1"/>
  <c r="H1503" i="1"/>
  <c r="G839" i="1"/>
  <c r="E57" i="9"/>
  <c r="B57" i="9" s="1"/>
  <c r="F244" i="9"/>
  <c r="B244" i="9" s="1"/>
  <c r="H734" i="1"/>
  <c r="E54" i="9"/>
  <c r="B54" i="9" s="1"/>
  <c r="G732" i="1"/>
  <c r="G730" i="1"/>
  <c r="H726" i="1"/>
  <c r="G676" i="1"/>
  <c r="E26" i="9"/>
  <c r="B26" i="9" s="1"/>
  <c r="G651" i="1"/>
  <c r="E296" i="9"/>
  <c r="B296" i="9" s="1"/>
  <c r="G648" i="1"/>
  <c r="G647" i="1"/>
  <c r="G646" i="1"/>
  <c r="D649" i="1"/>
  <c r="G645" i="1"/>
  <c r="G300" i="1"/>
  <c r="G423" i="1"/>
  <c r="E648" i="4"/>
  <c r="D642" i="1" s="1"/>
  <c r="E294" i="9"/>
  <c r="B294" i="9" s="1"/>
  <c r="G299" i="1"/>
  <c r="D422" i="1"/>
  <c r="F427" i="4"/>
  <c r="G421" i="1"/>
  <c r="G381" i="1"/>
  <c r="G380" i="1"/>
  <c r="G375" i="1"/>
  <c r="E373" i="4"/>
  <c r="D374" i="1"/>
  <c r="H322" i="1"/>
  <c r="G322" i="1"/>
  <c r="E321" i="4"/>
  <c r="D316" i="1" s="1"/>
  <c r="F321" i="4"/>
  <c r="F269" i="4"/>
  <c r="G265" i="1"/>
  <c r="E262" i="4"/>
  <c r="H230" i="1"/>
  <c r="G230" i="1"/>
  <c r="G231" i="1"/>
  <c r="G215" i="1"/>
  <c r="H212" i="1"/>
  <c r="G213" i="1"/>
  <c r="F216" i="4"/>
  <c r="G196" i="1"/>
  <c r="G194" i="1"/>
  <c r="B243" i="9"/>
  <c r="H190" i="1"/>
  <c r="G190" i="1"/>
  <c r="G192" i="1"/>
  <c r="E55" i="9"/>
  <c r="B55" i="9" s="1"/>
  <c r="H191" i="1"/>
  <c r="G182" i="1"/>
  <c r="F239" i="9"/>
  <c r="B239" i="9" s="1"/>
  <c r="G180" i="1"/>
  <c r="H179" i="1"/>
  <c r="F178" i="4"/>
  <c r="G178" i="1"/>
  <c r="G176" i="1"/>
  <c r="H174" i="1"/>
  <c r="G174" i="1"/>
  <c r="H175" i="1"/>
  <c r="H171" i="1"/>
  <c r="H169" i="1"/>
  <c r="H166" i="1"/>
  <c r="G166" i="1"/>
  <c r="F170" i="4"/>
  <c r="E164" i="4"/>
  <c r="D160" i="1" s="1"/>
  <c r="H160" i="1" s="1"/>
  <c r="E49" i="9"/>
  <c r="B49" i="9" s="1"/>
  <c r="G162" i="1"/>
  <c r="D161" i="1"/>
  <c r="G161" i="1" s="1"/>
  <c r="G156" i="1"/>
  <c r="G158" i="1"/>
  <c r="F237" i="9"/>
  <c r="B237" i="9" s="1"/>
  <c r="H155" i="1"/>
  <c r="G152" i="1"/>
  <c r="G150" i="1"/>
  <c r="H150" i="1"/>
  <c r="G136" i="1"/>
  <c r="F140" i="4"/>
  <c r="D131" i="1"/>
  <c r="H131" i="1" s="1"/>
  <c r="H130" i="1"/>
  <c r="G130" i="1"/>
  <c r="G132" i="1"/>
  <c r="F135" i="4"/>
  <c r="G125" i="1"/>
  <c r="F129" i="4"/>
  <c r="G122" i="1"/>
  <c r="H108" i="1"/>
  <c r="G108" i="1"/>
  <c r="H92" i="1"/>
  <c r="G87" i="1"/>
  <c r="D79" i="1"/>
  <c r="G81" i="1"/>
  <c r="G64" i="1"/>
  <c r="E34" i="9"/>
  <c r="B34" i="9" s="1"/>
  <c r="G50" i="1"/>
  <c r="G49" i="1"/>
  <c r="H47" i="1"/>
  <c r="H49" i="1"/>
  <c r="H51" i="1"/>
  <c r="H53" i="1"/>
  <c r="H55" i="1"/>
  <c r="H57" i="1"/>
  <c r="H59" i="1"/>
  <c r="H61" i="1"/>
  <c r="H63" i="1"/>
  <c r="H65" i="1"/>
  <c r="H67" i="1"/>
  <c r="H69" i="1"/>
  <c r="H71" i="1"/>
  <c r="H73" i="1"/>
  <c r="H75" i="1"/>
  <c r="H77" i="1"/>
  <c r="H531" i="1"/>
  <c r="G531" i="1"/>
  <c r="H535" i="1"/>
  <c r="G535" i="1"/>
  <c r="H539" i="1"/>
  <c r="G539" i="1"/>
  <c r="H543" i="1"/>
  <c r="G543" i="1"/>
  <c r="H546" i="1"/>
  <c r="G546" i="1"/>
  <c r="H554" i="1"/>
  <c r="G554" i="1"/>
  <c r="H233" i="1"/>
  <c r="H249" i="1"/>
  <c r="H265" i="1"/>
  <c r="H532" i="1"/>
  <c r="G532" i="1"/>
  <c r="H536" i="1"/>
  <c r="G536" i="1"/>
  <c r="H540" i="1"/>
  <c r="G540" i="1"/>
  <c r="H544" i="1"/>
  <c r="G544" i="1"/>
  <c r="H552" i="1"/>
  <c r="G552" i="1"/>
  <c r="H263" i="1"/>
  <c r="H229" i="1"/>
  <c r="H245" i="1"/>
  <c r="H261" i="1"/>
  <c r="H533" i="1"/>
  <c r="G533" i="1"/>
  <c r="H537" i="1"/>
  <c r="G537" i="1"/>
  <c r="H541" i="1"/>
  <c r="G541" i="1"/>
  <c r="H550" i="1"/>
  <c r="G550" i="1"/>
  <c r="H227" i="1"/>
  <c r="H243" i="1"/>
  <c r="H259" i="1"/>
  <c r="H275" i="1"/>
  <c r="H247" i="1"/>
  <c r="H241" i="1"/>
  <c r="H257" i="1"/>
  <c r="H273" i="1"/>
  <c r="H534" i="1"/>
  <c r="G534" i="1"/>
  <c r="H538" i="1"/>
  <c r="G538" i="1"/>
  <c r="H542" i="1"/>
  <c r="G542" i="1"/>
  <c r="H548" i="1"/>
  <c r="G548" i="1"/>
  <c r="H231" i="1"/>
  <c r="H1556" i="1"/>
  <c r="G1556" i="1"/>
  <c r="F542" i="4"/>
  <c r="D536" i="4"/>
  <c r="E584" i="4"/>
  <c r="D578" i="1" s="1"/>
  <c r="D585" i="1"/>
  <c r="F597" i="4"/>
  <c r="C591" i="1"/>
  <c r="I1543" i="1"/>
  <c r="J1553" i="1"/>
  <c r="H1553" i="1"/>
  <c r="G1553" i="1"/>
  <c r="J1559" i="1"/>
  <c r="H1559" i="1"/>
  <c r="G1559" i="1"/>
  <c r="E49" i="4"/>
  <c r="D45" i="1" s="1"/>
  <c r="D230" i="4"/>
  <c r="F231" i="4"/>
  <c r="H338" i="9"/>
  <c r="D1207" i="1"/>
  <c r="G339" i="9"/>
  <c r="E339" i="9" s="1"/>
  <c r="B339" i="9" s="1"/>
  <c r="F219" i="5"/>
  <c r="C1223" i="1"/>
  <c r="F35" i="6"/>
  <c r="C1431" i="1"/>
  <c r="H28" i="3"/>
  <c r="J1570" i="1"/>
  <c r="H1570" i="1"/>
  <c r="G1570" i="1"/>
  <c r="I1570" i="1" s="1"/>
  <c r="H1584" i="1"/>
  <c r="G1584" i="1"/>
  <c r="H1592" i="1"/>
  <c r="G1592" i="1"/>
  <c r="H1600" i="1"/>
  <c r="G1600" i="1"/>
  <c r="H1608" i="1"/>
  <c r="G1608" i="1"/>
  <c r="H1616" i="1"/>
  <c r="G1616" i="1"/>
  <c r="H1624" i="1"/>
  <c r="G1624" i="1"/>
  <c r="H1632" i="1"/>
  <c r="G1632" i="1"/>
  <c r="H1640" i="1"/>
  <c r="G1640" i="1"/>
  <c r="H1648" i="1"/>
  <c r="G1648" i="1"/>
  <c r="H1656" i="1"/>
  <c r="G1656" i="1"/>
  <c r="H1664" i="1"/>
  <c r="G1664" i="1"/>
  <c r="H1672" i="1"/>
  <c r="G1672" i="1"/>
  <c r="H1680" i="1"/>
  <c r="G1680" i="1"/>
  <c r="E430" i="4"/>
  <c r="I1548" i="1"/>
  <c r="I1562" i="1"/>
  <c r="I1578" i="1"/>
  <c r="F7" i="4"/>
  <c r="D125" i="4"/>
  <c r="F432" i="4"/>
  <c r="D431" i="4"/>
  <c r="I1565" i="1"/>
  <c r="J1576" i="1"/>
  <c r="H1576" i="1"/>
  <c r="G1576" i="1"/>
  <c r="I1576" i="1" s="1"/>
  <c r="D82" i="4"/>
  <c r="F83" i="4"/>
  <c r="F112" i="4"/>
  <c r="F523" i="4"/>
  <c r="D522" i="4"/>
  <c r="J1549" i="1"/>
  <c r="H1549" i="1"/>
  <c r="G1549" i="1"/>
  <c r="I1549" i="1" s="1"/>
  <c r="H1563" i="1"/>
  <c r="G1563" i="1"/>
  <c r="J1579" i="1"/>
  <c r="H1579" i="1"/>
  <c r="G1579" i="1"/>
  <c r="I1579" i="1" s="1"/>
  <c r="D49" i="4"/>
  <c r="F571" i="4"/>
  <c r="C565" i="1"/>
  <c r="D482" i="1"/>
  <c r="J1566" i="1"/>
  <c r="H1566" i="1"/>
  <c r="G1566" i="1"/>
  <c r="I1566" i="1" s="1"/>
  <c r="D106" i="4"/>
  <c r="F107" i="4"/>
  <c r="E308" i="4"/>
  <c r="C642" i="1"/>
  <c r="F648" i="4"/>
  <c r="F68" i="4"/>
  <c r="E106" i="4"/>
  <c r="D102" i="1" s="1"/>
  <c r="F134" i="4"/>
  <c r="E153" i="4"/>
  <c r="E535" i="4"/>
  <c r="F584" i="4"/>
  <c r="C578" i="1"/>
  <c r="H1551" i="1"/>
  <c r="I1551" i="1" s="1"/>
  <c r="H1555" i="1"/>
  <c r="H1557" i="1"/>
  <c r="I1557" i="1" s="1"/>
  <c r="H1561" i="1"/>
  <c r="I1561" i="1" s="1"/>
  <c r="H1564" i="1"/>
  <c r="I1564" i="1" s="1"/>
  <c r="H1568" i="1"/>
  <c r="I1568" i="1" s="1"/>
  <c r="H1574" i="1"/>
  <c r="I1574" i="1" s="1"/>
  <c r="H1581" i="1"/>
  <c r="I1581" i="1" s="1"/>
  <c r="D202" i="4"/>
  <c r="D152" i="4" s="1"/>
  <c r="G338" i="9"/>
  <c r="E338" i="9" s="1"/>
  <c r="B338" i="9" s="1"/>
  <c r="F203" i="5"/>
  <c r="G1542" i="1"/>
  <c r="I1542" i="1" s="1"/>
  <c r="G1546" i="1"/>
  <c r="I1546" i="1" s="1"/>
  <c r="H1550" i="1"/>
  <c r="I1550" i="1" s="1"/>
  <c r="J1551" i="1"/>
  <c r="H1554" i="1"/>
  <c r="I1554" i="1" s="1"/>
  <c r="J1557" i="1"/>
  <c r="H1560" i="1"/>
  <c r="I1560" i="1" s="1"/>
  <c r="J1561" i="1"/>
  <c r="J1564" i="1"/>
  <c r="H1567" i="1"/>
  <c r="I1567" i="1" s="1"/>
  <c r="J1568" i="1"/>
  <c r="H1573" i="1"/>
  <c r="I1573" i="1" s="1"/>
  <c r="J1574" i="1"/>
  <c r="H1580" i="1"/>
  <c r="I1580" i="1" s="1"/>
  <c r="J1581" i="1"/>
  <c r="F8" i="4"/>
  <c r="F154" i="4"/>
  <c r="F165" i="4"/>
  <c r="F203" i="4"/>
  <c r="F355" i="4"/>
  <c r="D7" i="5"/>
  <c r="F5" i="6"/>
  <c r="D479" i="4"/>
  <c r="F70" i="5"/>
  <c r="D69" i="5"/>
  <c r="E141" i="6"/>
  <c r="G346" i="9"/>
  <c r="E346" i="9" s="1"/>
  <c r="F407" i="4"/>
  <c r="F473" i="4"/>
  <c r="F578" i="4"/>
  <c r="G336" i="9"/>
  <c r="D177" i="5"/>
  <c r="F178" i="5"/>
  <c r="D251" i="5"/>
  <c r="F194" i="4"/>
  <c r="E647" i="4"/>
  <c r="D641" i="1" s="1"/>
  <c r="G1544" i="1"/>
  <c r="I1544" i="1" s="1"/>
  <c r="G1588" i="1"/>
  <c r="G1596" i="1"/>
  <c r="G1604" i="1"/>
  <c r="G1612" i="1"/>
  <c r="G1620" i="1"/>
  <c r="G1636" i="1"/>
  <c r="G1644" i="1"/>
  <c r="G1652" i="1"/>
  <c r="G1660" i="1"/>
  <c r="G1668" i="1"/>
  <c r="G1676" i="1"/>
  <c r="G1684" i="1"/>
  <c r="F322" i="4"/>
  <c r="D373" i="4"/>
  <c r="D491" i="4"/>
  <c r="D273" i="4"/>
  <c r="D308" i="4"/>
  <c r="E156" i="9"/>
  <c r="B156" i="9" s="1"/>
  <c r="D629" i="4"/>
  <c r="F630" i="4"/>
  <c r="H336" i="9"/>
  <c r="E177" i="5"/>
  <c r="E154" i="9"/>
  <c r="B154" i="9" s="1"/>
  <c r="B251" i="9"/>
  <c r="F265" i="9"/>
  <c r="B280" i="9"/>
  <c r="B273" i="9"/>
  <c r="F13" i="5"/>
  <c r="F71" i="5"/>
  <c r="H315" i="9"/>
  <c r="H316" i="9"/>
  <c r="E316" i="9" s="1"/>
  <c r="B316" i="9" s="1"/>
  <c r="F252" i="5"/>
  <c r="B116" i="9"/>
  <c r="B132" i="9"/>
  <c r="B148" i="9"/>
  <c r="B172" i="9"/>
  <c r="B230" i="9"/>
  <c r="B235" i="9"/>
  <c r="F249" i="9"/>
  <c r="B249" i="9" s="1"/>
  <c r="F273" i="9"/>
  <c r="F150"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33" i="9"/>
  <c r="B240" i="9"/>
  <c r="F89" i="5"/>
  <c r="D147" i="5"/>
  <c r="F186" i="5"/>
  <c r="F204" i="5"/>
  <c r="F36" i="6"/>
  <c r="D114" i="6"/>
  <c r="F233" i="9"/>
  <c r="B257" i="9"/>
  <c r="B264" i="9"/>
  <c r="F281" i="9"/>
  <c r="B281" i="9" s="1"/>
  <c r="E318" i="9"/>
  <c r="B318" i="9" s="1"/>
  <c r="E147" i="5"/>
  <c r="D1152" i="1" s="1"/>
  <c r="E82" i="9"/>
  <c r="B82" i="9" s="1"/>
  <c r="B289" i="9"/>
  <c r="G315" i="9"/>
  <c r="B164" i="9"/>
  <c r="B248" i="9"/>
  <c r="B255" i="9"/>
  <c r="B272" i="9"/>
  <c r="B282" i="9"/>
  <c r="F289" i="9"/>
  <c r="D88" i="5"/>
  <c r="E337" i="9"/>
  <c r="B337" i="9" s="1"/>
  <c r="I10" i="9"/>
  <c r="F241" i="9"/>
  <c r="B241" i="9" s="1"/>
  <c r="B265" i="9"/>
  <c r="B275" i="9"/>
  <c r="B287" i="9"/>
  <c r="H310" i="9"/>
  <c r="G1681" i="1" l="1"/>
  <c r="G131" i="1"/>
  <c r="E251" i="5"/>
  <c r="D1255" i="1" s="1"/>
  <c r="G1259" i="1"/>
  <c r="H1259" i="1"/>
  <c r="G1252" i="1"/>
  <c r="H1185" i="1"/>
  <c r="G1185" i="1"/>
  <c r="E336" i="9"/>
  <c r="B336" i="9" s="1"/>
  <c r="E315" i="9"/>
  <c r="B315" i="9" s="1"/>
  <c r="H1076" i="1"/>
  <c r="G1076" i="1"/>
  <c r="E7" i="5"/>
  <c r="H1017" i="1"/>
  <c r="F12" i="5"/>
  <c r="D45" i="8"/>
  <c r="C1628" i="1"/>
  <c r="H1602" i="1"/>
  <c r="D44" i="8"/>
  <c r="I39" i="3" s="1"/>
  <c r="C1583" i="1"/>
  <c r="G343" i="9"/>
  <c r="E343" i="9" s="1"/>
  <c r="G1540" i="1"/>
  <c r="H1540" i="1"/>
  <c r="H1539" i="1"/>
  <c r="G1539" i="1"/>
  <c r="D1538" i="1"/>
  <c r="I33" i="3"/>
  <c r="B207" i="9"/>
  <c r="G649" i="1"/>
  <c r="H649" i="1"/>
  <c r="G422" i="1"/>
  <c r="H422" i="1"/>
  <c r="G374" i="1"/>
  <c r="H374" i="1"/>
  <c r="E360" i="4"/>
  <c r="D355" i="1" s="1"/>
  <c r="D368" i="1"/>
  <c r="E418" i="4"/>
  <c r="D413" i="1" s="1"/>
  <c r="G316" i="1"/>
  <c r="H316" i="1"/>
  <c r="D258" i="1"/>
  <c r="F262" i="4"/>
  <c r="G160" i="1"/>
  <c r="F164" i="4"/>
  <c r="H161" i="1"/>
  <c r="H79" i="1"/>
  <c r="G79" i="1"/>
  <c r="E6" i="4"/>
  <c r="D2" i="1" s="1"/>
  <c r="D299" i="4"/>
  <c r="H18" i="3"/>
  <c r="C148" i="1"/>
  <c r="F273" i="4"/>
  <c r="C269" i="1"/>
  <c r="F177" i="5"/>
  <c r="D176" i="5"/>
  <c r="H24" i="3"/>
  <c r="C1181" i="1"/>
  <c r="I31" i="3"/>
  <c r="D1537" i="1"/>
  <c r="F49" i="4"/>
  <c r="C45" i="1"/>
  <c r="F82" i="4"/>
  <c r="C78" i="1"/>
  <c r="D535" i="4"/>
  <c r="F536" i="4"/>
  <c r="C530" i="1"/>
  <c r="F125" i="4"/>
  <c r="C121" i="1"/>
  <c r="F230" i="4"/>
  <c r="C226" i="1"/>
  <c r="I24" i="3"/>
  <c r="D1181" i="1"/>
  <c r="F373" i="4"/>
  <c r="C368" i="1"/>
  <c r="D360" i="4"/>
  <c r="I25" i="3"/>
  <c r="E69" i="5"/>
  <c r="H578" i="1"/>
  <c r="G578" i="1"/>
  <c r="G642" i="1"/>
  <c r="H642" i="1"/>
  <c r="D6" i="4"/>
  <c r="F114" i="6"/>
  <c r="C1510" i="1"/>
  <c r="H30" i="3"/>
  <c r="C1074" i="1"/>
  <c r="H23" i="3"/>
  <c r="E422" i="4"/>
  <c r="D1012" i="1"/>
  <c r="I22" i="3"/>
  <c r="F479" i="4"/>
  <c r="C473" i="1"/>
  <c r="D303" i="1"/>
  <c r="G1223" i="1"/>
  <c r="H1223" i="1"/>
  <c r="F106" i="4"/>
  <c r="C102" i="1"/>
  <c r="H641" i="1"/>
  <c r="G641" i="1"/>
  <c r="D141" i="6"/>
  <c r="E640" i="4"/>
  <c r="D634" i="1" s="1"/>
  <c r="D529" i="1"/>
  <c r="F522" i="4"/>
  <c r="C516" i="1"/>
  <c r="I1559" i="1"/>
  <c r="H591" i="1"/>
  <c r="G591" i="1"/>
  <c r="F147" i="5"/>
  <c r="C1152" i="1"/>
  <c r="E310" i="9"/>
  <c r="B310" i="9" s="1"/>
  <c r="F629" i="4"/>
  <c r="C623" i="1"/>
  <c r="E152" i="4"/>
  <c r="D149" i="1"/>
  <c r="F153" i="4"/>
  <c r="G482" i="1"/>
  <c r="H482" i="1"/>
  <c r="F491" i="4"/>
  <c r="C485" i="1"/>
  <c r="F202" i="4"/>
  <c r="C198" i="1"/>
  <c r="H1431" i="1"/>
  <c r="G1431" i="1"/>
  <c r="F88" i="5"/>
  <c r="C1093" i="1"/>
  <c r="F228" i="9"/>
  <c r="E180" i="9"/>
  <c r="B180" i="9" s="1"/>
  <c r="F251" i="5"/>
  <c r="C1255" i="1"/>
  <c r="H25" i="3"/>
  <c r="G348" i="9"/>
  <c r="E348" i="9" s="1"/>
  <c r="H24" i="9"/>
  <c r="H565" i="1"/>
  <c r="G565" i="1"/>
  <c r="G1207" i="1"/>
  <c r="H1207" i="1"/>
  <c r="H585" i="1"/>
  <c r="G585" i="1"/>
  <c r="D417" i="4"/>
  <c r="F308" i="4"/>
  <c r="C303" i="1"/>
  <c r="B346" i="9"/>
  <c r="E345" i="9"/>
  <c r="I10" i="3" s="1"/>
  <c r="F7" i="5"/>
  <c r="D6" i="5"/>
  <c r="C1012" i="1"/>
  <c r="H22" i="3"/>
  <c r="G24" i="9"/>
  <c r="D430" i="4"/>
  <c r="F431" i="4"/>
  <c r="C425" i="1"/>
  <c r="E639" i="4"/>
  <c r="D633" i="1" s="1"/>
  <c r="D424" i="1"/>
  <c r="I1553" i="1"/>
  <c r="E176" i="5" l="1"/>
  <c r="D1180" i="1" s="1"/>
  <c r="I17" i="3"/>
  <c r="H1628" i="1"/>
  <c r="G1628" i="1"/>
  <c r="I40" i="3"/>
  <c r="C1622" i="1"/>
  <c r="K1481" i="9"/>
  <c r="C1621" i="1"/>
  <c r="H1621" i="1" s="1"/>
  <c r="H19" i="9"/>
  <c r="E19" i="9" s="1"/>
  <c r="B19" i="9" s="1"/>
  <c r="G344" i="9"/>
  <c r="E344" i="9" s="1"/>
  <c r="B344" i="9" s="1"/>
  <c r="B343" i="9"/>
  <c r="H1583" i="1"/>
  <c r="G1583" i="1"/>
  <c r="H1538" i="1"/>
  <c r="G1538" i="1"/>
  <c r="E417" i="4"/>
  <c r="D412" i="1" s="1"/>
  <c r="G258" i="1"/>
  <c r="H258" i="1"/>
  <c r="G1152" i="1"/>
  <c r="H1152" i="1"/>
  <c r="D1074" i="1"/>
  <c r="G1074" i="1" s="1"/>
  <c r="I23" i="3"/>
  <c r="H78" i="1"/>
  <c r="G78" i="1"/>
  <c r="F176" i="5"/>
  <c r="C1180" i="1"/>
  <c r="G473" i="1"/>
  <c r="H473" i="1"/>
  <c r="E643" i="4"/>
  <c r="D417" i="1"/>
  <c r="G45" i="1"/>
  <c r="H45" i="1"/>
  <c r="G269" i="1"/>
  <c r="H269" i="1"/>
  <c r="G1255" i="1"/>
  <c r="H1255" i="1"/>
  <c r="H198" i="1"/>
  <c r="G198" i="1"/>
  <c r="G149" i="1"/>
  <c r="H149" i="1"/>
  <c r="D300" i="4"/>
  <c r="F6" i="4"/>
  <c r="H17" i="3"/>
  <c r="D422" i="4"/>
  <c r="C2" i="1"/>
  <c r="D418" i="4"/>
  <c r="F360" i="4"/>
  <c r="C355" i="1"/>
  <c r="H121" i="1"/>
  <c r="G121" i="1"/>
  <c r="G226" i="1"/>
  <c r="H226" i="1"/>
  <c r="G425" i="1"/>
  <c r="H425" i="1"/>
  <c r="E299" i="4"/>
  <c r="I18" i="3"/>
  <c r="D148" i="1"/>
  <c r="G148" i="1" s="1"/>
  <c r="H102" i="1"/>
  <c r="G102" i="1"/>
  <c r="G368" i="1"/>
  <c r="H368" i="1"/>
  <c r="G1012" i="1"/>
  <c r="H1012" i="1"/>
  <c r="G299" i="9"/>
  <c r="C1011" i="1"/>
  <c r="F430" i="4"/>
  <c r="D639" i="4"/>
  <c r="C424" i="1"/>
  <c r="G303" i="1"/>
  <c r="H303" i="1"/>
  <c r="G485" i="1"/>
  <c r="H485" i="1"/>
  <c r="H623" i="1"/>
  <c r="G623" i="1"/>
  <c r="G516" i="1"/>
  <c r="H516" i="1"/>
  <c r="H530" i="1"/>
  <c r="G530" i="1"/>
  <c r="E347" i="9"/>
  <c r="B348" i="9"/>
  <c r="F141" i="6"/>
  <c r="H31" i="3"/>
  <c r="C1537" i="1"/>
  <c r="G1510" i="1"/>
  <c r="H1510" i="1"/>
  <c r="E24" i="9"/>
  <c r="B228" i="9"/>
  <c r="E6" i="5"/>
  <c r="G1181" i="1"/>
  <c r="H1181" i="1"/>
  <c r="D301" i="4"/>
  <c r="D423" i="4"/>
  <c r="C295" i="1"/>
  <c r="F417" i="4"/>
  <c r="C412" i="1"/>
  <c r="H1093" i="1"/>
  <c r="G1093" i="1"/>
  <c r="F69" i="5"/>
  <c r="D640" i="4"/>
  <c r="F535" i="4"/>
  <c r="C529" i="1"/>
  <c r="F152" i="4"/>
  <c r="G1621" i="1" l="1"/>
  <c r="H1074" i="1"/>
  <c r="H1622" i="1"/>
  <c r="G1622" i="1"/>
  <c r="H11" i="3"/>
  <c r="N3" i="9" s="1"/>
  <c r="E342" i="9"/>
  <c r="H148" i="1"/>
  <c r="G424" i="1"/>
  <c r="H424" i="1"/>
  <c r="G355" i="1"/>
  <c r="H355" i="1"/>
  <c r="G1180" i="1"/>
  <c r="H1180" i="1"/>
  <c r="F418" i="4"/>
  <c r="C413" i="1"/>
  <c r="E423" i="4"/>
  <c r="F423" i="4" s="1"/>
  <c r="E301" i="4"/>
  <c r="D297" i="1" s="1"/>
  <c r="D295" i="1"/>
  <c r="G295" i="1" s="1"/>
  <c r="E300" i="4"/>
  <c r="D296" i="1" s="1"/>
  <c r="H295" i="1"/>
  <c r="H299" i="9"/>
  <c r="E299" i="9" s="1"/>
  <c r="D1011" i="1"/>
  <c r="H8" i="3" s="1"/>
  <c r="H1011" i="1"/>
  <c r="G2" i="1"/>
  <c r="H2" i="1"/>
  <c r="H1537" i="1"/>
  <c r="G1537" i="1"/>
  <c r="H9" i="3"/>
  <c r="F6" i="5"/>
  <c r="D424" i="4"/>
  <c r="F422" i="4"/>
  <c r="D643" i="4"/>
  <c r="C417" i="1"/>
  <c r="D637" i="1"/>
  <c r="H529" i="1"/>
  <c r="G529" i="1"/>
  <c r="F639" i="4"/>
  <c r="C633" i="1"/>
  <c r="D644" i="4"/>
  <c r="C418" i="1"/>
  <c r="D425" i="4"/>
  <c r="G20" i="9"/>
  <c r="F301" i="4"/>
  <c r="C297" i="1"/>
  <c r="F299" i="4"/>
  <c r="G412" i="1"/>
  <c r="H412" i="1"/>
  <c r="F640" i="4"/>
  <c r="C634" i="1"/>
  <c r="B24" i="9"/>
  <c r="G306" i="9"/>
  <c r="E306" i="9" s="1"/>
  <c r="B306" i="9" s="1"/>
  <c r="C296" i="1"/>
  <c r="I11" i="3" l="1"/>
  <c r="F300" i="4"/>
  <c r="M3" i="9"/>
  <c r="B299" i="9"/>
  <c r="D646" i="4"/>
  <c r="C638" i="1"/>
  <c r="H633" i="1"/>
  <c r="G633" i="1"/>
  <c r="D645" i="4"/>
  <c r="F643" i="4"/>
  <c r="C637" i="1"/>
  <c r="F424" i="4"/>
  <c r="C419" i="1"/>
  <c r="G1011" i="1"/>
  <c r="G296" i="1"/>
  <c r="H296" i="1"/>
  <c r="G417" i="1"/>
  <c r="H417" i="1"/>
  <c r="K3" i="9"/>
  <c r="I9" i="3"/>
  <c r="E644" i="4"/>
  <c r="F644" i="4" s="1"/>
  <c r="H20" i="9"/>
  <c r="E20" i="9" s="1"/>
  <c r="B20" i="9" s="1"/>
  <c r="E425" i="4"/>
  <c r="D420" i="1" s="1"/>
  <c r="D418" i="1"/>
  <c r="G418" i="1" s="1"/>
  <c r="E424" i="4"/>
  <c r="D419" i="1" s="1"/>
  <c r="G297" i="1"/>
  <c r="H297" i="1"/>
  <c r="H634" i="1"/>
  <c r="G634" i="1"/>
  <c r="C420" i="1"/>
  <c r="G413" i="1"/>
  <c r="H413" i="1"/>
  <c r="H418" i="1" l="1"/>
  <c r="F425" i="4"/>
  <c r="G419" i="1"/>
  <c r="H419" i="1"/>
  <c r="D650" i="4"/>
  <c r="C640" i="1"/>
  <c r="G420" i="1"/>
  <c r="H420" i="1"/>
  <c r="E646" i="4"/>
  <c r="D638" i="1"/>
  <c r="H638" i="1" s="1"/>
  <c r="E645" i="4"/>
  <c r="H637" i="1"/>
  <c r="G637" i="1"/>
  <c r="F645" i="4"/>
  <c r="D649" i="4"/>
  <c r="C639" i="1"/>
  <c r="H334" i="9"/>
  <c r="G334" i="9"/>
  <c r="E334" i="9" l="1"/>
  <c r="E298" i="9" s="1"/>
  <c r="I8" i="3" s="1"/>
  <c r="G638" i="1"/>
  <c r="F649" i="4"/>
  <c r="H19" i="3"/>
  <c r="C643" i="1"/>
  <c r="E650" i="4"/>
  <c r="G297" i="9" s="1"/>
  <c r="E297" i="9" s="1"/>
  <c r="B297" i="9" s="1"/>
  <c r="D640" i="1"/>
  <c r="H640" i="1" s="1"/>
  <c r="F646" i="4"/>
  <c r="C644" i="1"/>
  <c r="H20" i="3"/>
  <c r="E649" i="4"/>
  <c r="D639" i="1"/>
  <c r="B334" i="9" l="1"/>
  <c r="G640" i="1"/>
  <c r="H7" i="3"/>
  <c r="D644" i="1"/>
  <c r="G644" i="1" s="1"/>
  <c r="I20" i="3"/>
  <c r="I19" i="3"/>
  <c r="D643" i="1"/>
  <c r="G643" i="1" s="1"/>
  <c r="F650" i="4"/>
  <c r="G639" i="1"/>
  <c r="H639" i="1"/>
  <c r="H644" i="1" l="1"/>
  <c r="H643" i="1"/>
  <c r="J3" i="9"/>
  <c r="G295" i="9" l="1"/>
  <c r="L293" i="9"/>
  <c r="F293" i="9" s="1"/>
  <c r="H295" i="9"/>
  <c r="H18" i="9"/>
  <c r="H22" i="9"/>
  <c r="G18" i="9"/>
  <c r="M15" i="9"/>
  <c r="I12" i="9"/>
  <c r="K10" i="9"/>
  <c r="J7" i="9"/>
  <c r="I7" i="9"/>
  <c r="K9" i="9"/>
  <c r="H21" i="9"/>
  <c r="G15" i="9"/>
  <c r="H15" i="9"/>
  <c r="L16" i="9"/>
  <c r="J10" i="9"/>
  <c r="I11" i="9"/>
  <c r="H16" i="9"/>
  <c r="H17" i="9"/>
  <c r="K13" i="9"/>
  <c r="I6" i="9"/>
  <c r="K6" i="9"/>
  <c r="J17" i="9"/>
  <c r="L15" i="9"/>
  <c r="J9" i="9"/>
  <c r="G21" i="9"/>
  <c r="I8" i="9"/>
  <c r="J5" i="9"/>
  <c r="I9" i="9"/>
  <c r="I17" i="9"/>
  <c r="K11" i="9"/>
  <c r="M16" i="9"/>
  <c r="K12" i="9"/>
  <c r="J11" i="9"/>
  <c r="I5" i="9"/>
  <c r="G22" i="9"/>
  <c r="K7" i="9"/>
  <c r="G17" i="9"/>
  <c r="G16" i="9"/>
  <c r="J8" i="9"/>
  <c r="K8" i="9"/>
  <c r="K5" i="9"/>
  <c r="J12" i="9"/>
  <c r="J6" i="9"/>
  <c r="I13" i="9"/>
  <c r="J13" i="9"/>
  <c r="E10" i="9" l="1"/>
  <c r="B10" i="9" s="1"/>
  <c r="E22" i="9"/>
  <c r="B22" i="9" s="1"/>
  <c r="E16" i="9"/>
  <c r="E9" i="9"/>
  <c r="B9" i="9" s="1"/>
  <c r="E18" i="9"/>
  <c r="B18" i="9" s="1"/>
  <c r="F16" i="9"/>
  <c r="E21" i="9"/>
  <c r="B21" i="9" s="1"/>
  <c r="E17" i="9"/>
  <c r="B17" i="9" s="1"/>
  <c r="E12" i="9"/>
  <c r="B12" i="9" s="1"/>
  <c r="E6" i="9"/>
  <c r="B6" i="9" s="1"/>
  <c r="E15" i="9"/>
  <c r="E5" i="9"/>
  <c r="E8" i="9"/>
  <c r="B8" i="9" s="1"/>
  <c r="E7" i="9"/>
  <c r="B7" i="9" s="1"/>
  <c r="E13" i="9"/>
  <c r="B13" i="9" s="1"/>
  <c r="E11" i="9"/>
  <c r="B11" i="9" s="1"/>
  <c r="B293" i="9"/>
  <c r="F23" i="9"/>
  <c r="F15" i="9"/>
  <c r="E295" i="9"/>
  <c r="B16" i="9" l="1"/>
  <c r="F14" i="9"/>
  <c r="F3" i="9" s="1"/>
  <c r="B5" i="9"/>
  <c r="E4" i="9"/>
  <c r="B295" i="9"/>
  <c r="E23" i="9"/>
  <c r="I7" i="3" s="1"/>
  <c r="B15" i="9"/>
  <c r="E14" i="9"/>
  <c r="I13" i="3" s="1"/>
  <c r="E3" i="9" l="1"/>
</calcChain>
</file>

<file path=xl/sharedStrings.xml><?xml version="1.0" encoding="utf-8"?>
<sst xmlns="http://schemas.openxmlformats.org/spreadsheetml/2006/main" count="4733" uniqueCount="3657">
  <si>
    <t>Obveznik:</t>
  </si>
  <si>
    <t>24914 - ZAGREBAČKO KAZALIŠTE MLADIH</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</si>
  <si>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</si>
  <si>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</si>
  <si>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</si>
  <si>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</si>
  <si>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</si>
  <si>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</si>
  <si>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</si>
  <si>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</si>
  <si>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</si>
  <si>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</si>
  <si>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</si>
  <si>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</si>
  <si>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</si>
  <si>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</si>
  <si>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</si>
  <si>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</si>
  <si>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</si>
  <si>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</si>
  <si>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</si>
  <si>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</si>
  <si>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</si>
  <si>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</si>
  <si>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</si>
  <si>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</si>
  <si>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</si>
  <si>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</si>
  <si>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</si>
  <si>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</si>
  <si>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</si>
  <si>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</si>
  <si>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</si>
  <si>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</si>
  <si>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</si>
  <si>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</si>
  <si>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</si>
  <si>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</si>
  <si>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</si>
  <si>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</si>
  <si>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</si>
  <si>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</si>
  <si>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</si>
  <si>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</si>
  <si>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</si>
  <si>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</si>
  <si>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</si>
  <si>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</si>
  <si>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</si>
  <si>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</si>
  <si>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</si>
  <si>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</si>
  <si>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</si>
  <si>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</si>
  <si>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</si>
  <si>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</si>
  <si>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</si>
  <si>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</si>
  <si>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</si>
  <si>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</si>
  <si>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</si>
  <si>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</si>
  <si>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</si>
  <si>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</si>
  <si>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</si>
  <si>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</si>
  <si>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</si>
  <si>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</si>
  <si>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</si>
  <si>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</si>
  <si>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</si>
  <si>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</si>
  <si>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</si>
  <si>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</si>
  <si>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</si>
  <si>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</si>
  <si>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</si>
  <si>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</si>
  <si>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</si>
  <si>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</si>
  <si>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</si>
  <si>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</si>
  <si>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</si>
  <si>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</si>
  <si>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</si>
  <si>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</si>
  <si>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</si>
  <si>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</si>
  <si>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</si>
  <si>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</si>
  <si>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</si>
  <si>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</si>
  <si>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</si>
  <si>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</si>
  <si>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</si>
  <si>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</si>
  <si>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</si>
  <si>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</si>
  <si>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</si>
  <si>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</si>
  <si>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</si>
  <si>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</si>
  <si>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</si>
  <si>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</si>
  <si>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</si>
  <si>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</si>
  <si>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</si>
  <si>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</si>
  <si>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</si>
  <si>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</si>
  <si>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</si>
  <si>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</si>
  <si>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</si>
  <si>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</si>
  <si>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</si>
  <si>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</si>
  <si>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</si>
  <si>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</si>
  <si>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</si>
  <si>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</si>
  <si>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</si>
  <si>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</si>
  <si>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</si>
  <si>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</si>
  <si>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</si>
  <si>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</si>
  <si>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</si>
  <si>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</si>
  <si>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</si>
  <si>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</si>
  <si>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</si>
  <si>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</si>
  <si>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</si>
  <si>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</si>
  <si>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</si>
  <si>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</si>
  <si>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</si>
  <si>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</si>
  <si>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</si>
  <si>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</si>
  <si>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</si>
  <si>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</si>
  <si>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</si>
  <si>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</si>
  <si>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</si>
  <si>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</si>
  <si>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</si>
  <si>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</si>
  <si>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</si>
  <si>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</si>
  <si>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</si>
  <si>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</si>
  <si>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</si>
  <si>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</si>
  <si>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</si>
  <si>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</si>
  <si>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</si>
  <si>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</si>
  <si>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</si>
  <si>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</si>
  <si>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</si>
  <si>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</si>
  <si>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</si>
  <si>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</si>
  <si>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</si>
  <si>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</si>
  <si>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</si>
  <si>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</si>
  <si>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</si>
  <si>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</si>
  <si>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</si>
  <si>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</si>
  <si>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</si>
  <si>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</si>
  <si>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</si>
  <si>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</si>
  <si>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</si>
  <si>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</si>
  <si>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</si>
  <si>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</si>
  <si>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</si>
  <si>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</si>
  <si>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</si>
  <si>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</si>
  <si>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</si>
  <si>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</si>
  <si>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</si>
  <si>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</si>
  <si>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</si>
  <si>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</si>
  <si>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</si>
  <si>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</si>
  <si>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</si>
  <si>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</si>
  <si>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</si>
  <si>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</si>
  <si>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</si>
  <si>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</si>
  <si>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</si>
  <si>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</si>
  <si>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</si>
  <si>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</si>
  <si>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</si>
  <si>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</si>
  <si>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</si>
  <si>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</si>
  <si>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</si>
  <si>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</si>
  <si>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</si>
  <si>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</si>
  <si>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</si>
  <si>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</si>
  <si>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</si>
  <si>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</si>
  <si>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</si>
  <si>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</si>
  <si>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</si>
  <si>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</si>
  <si>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</si>
  <si>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</si>
  <si>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</si>
  <si>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</si>
  <si>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</si>
  <si>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</si>
  <si>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</si>
  <si>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</si>
  <si>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</si>
  <si>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</si>
  <si>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</si>
  <si>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</si>
  <si>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</si>
  <si>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</si>
  <si>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</si>
  <si>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</si>
  <si>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</si>
  <si>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</si>
  <si>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</si>
  <si>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</si>
  <si>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</si>
  <si>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</si>
  <si>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</si>
  <si>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</si>
  <si>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</si>
  <si>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</si>
  <si>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</si>
  <si>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</si>
  <si>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</si>
  <si>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</si>
  <si>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</si>
  <si>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</si>
  <si>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</si>
  <si>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</si>
  <si>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</si>
  <si>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</si>
  <si>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</si>
  <si>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</si>
  <si>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</si>
  <si>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</si>
  <si>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</si>
  <si>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</si>
  <si>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</si>
  <si>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</si>
  <si>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</si>
  <si>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</si>
  <si>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</si>
  <si>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</si>
  <si>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</si>
  <si>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</si>
  <si>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</si>
  <si>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</si>
  <si>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</si>
  <si>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</si>
  <si>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</si>
  <si>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</si>
  <si>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</si>
  <si>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</si>
  <si>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</si>
  <si>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</si>
  <si>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</si>
  <si>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</si>
  <si>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</si>
  <si>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</si>
  <si>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</si>
  <si>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</si>
  <si>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</si>
  <si>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</si>
  <si>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</si>
  <si>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</si>
  <si>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</si>
  <si>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</si>
  <si>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</si>
  <si>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</si>
  <si>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</si>
  <si>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</si>
  <si>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</si>
  <si>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</si>
  <si>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</si>
  <si>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</si>
  <si>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</si>
  <si>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</si>
  <si>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</si>
  <si>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</si>
  <si>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</si>
  <si>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</si>
  <si>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</si>
  <si>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</si>
  <si>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</si>
  <si>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</si>
  <si>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</si>
  <si>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</si>
  <si>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</si>
  <si>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</si>
  <si>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</si>
  <si>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</si>
  <si>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</si>
  <si>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</si>
  <si>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</si>
  <si>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</si>
  <si>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</si>
  <si>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</si>
  <si>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</si>
  <si>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</si>
  <si>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</si>
  <si>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</si>
  <si>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</si>
  <si>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</si>
  <si>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</si>
  <si>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</si>
  <si>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</si>
  <si>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</si>
  <si>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</si>
  <si>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</si>
  <si>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</si>
  <si>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</si>
  <si>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</si>
  <si>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</si>
  <si>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</si>
  <si>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</si>
  <si>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</si>
  <si>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</si>
  <si>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</si>
  <si>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</si>
  <si>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</si>
  <si>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</si>
  <si>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</si>
  <si>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</si>
  <si>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</si>
  <si>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</si>
  <si>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</si>
  <si>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</si>
  <si>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</si>
  <si>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</si>
  <si>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</si>
  <si>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</si>
  <si>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</si>
  <si>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</si>
  <si>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</si>
  <si>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</si>
  <si>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</si>
  <si>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</si>
  <si>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</si>
  <si>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</si>
  <si>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</si>
  <si>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</si>
  <si>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</si>
  <si>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</si>
  <si>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</si>
  <si>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</si>
  <si>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</si>
  <si>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</si>
  <si>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</si>
  <si>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</si>
  <si>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</si>
  <si>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</si>
  <si>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</si>
  <si>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</si>
  <si>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</si>
  <si>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</si>
  <si>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</si>
  <si>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</si>
  <si>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</si>
  <si>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</si>
  <si>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</si>
  <si>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</si>
  <si>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</si>
  <si>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</si>
  <si>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</si>
  <si>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</si>
  <si>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</si>
  <si>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</si>
  <si>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</si>
  <si>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</si>
  <si>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</si>
  <si>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</si>
  <si>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</si>
  <si>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</si>
  <si>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</si>
  <si>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</si>
  <si>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</si>
  <si>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</si>
  <si>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</si>
  <si>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</si>
  <si>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</si>
  <si>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</si>
  <si>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</si>
  <si>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</si>
  <si>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</si>
  <si>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</si>
  <si>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</si>
  <si>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</si>
  <si>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</si>
  <si>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</si>
  <si>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</si>
  <si>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</si>
  <si>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</si>
  <si>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</si>
  <si>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</si>
  <si>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</si>
  <si>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</si>
  <si>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</si>
  <si>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</si>
  <si>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</si>
  <si>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</si>
  <si>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</si>
  <si>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</si>
  <si>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</si>
  <si>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</si>
  <si>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</si>
  <si>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</si>
  <si>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</si>
  <si>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</si>
  <si>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</si>
  <si>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</si>
  <si>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</si>
  <si>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</si>
  <si>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</si>
  <si>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</si>
  <si>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</si>
  <si>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</si>
  <si>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</si>
  <si>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</si>
  <si>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</si>
  <si>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</si>
  <si>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</si>
  <si>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</si>
  <si>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</si>
  <si>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</si>
  <si>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</si>
  <si>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</si>
  <si>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</si>
  <si>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</si>
  <si>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</si>
  <si>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</si>
  <si>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</si>
  <si>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</si>
  <si>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</si>
  <si>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</si>
  <si>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</si>
  <si>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</si>
  <si>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</si>
  <si>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</si>
  <si>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</si>
  <si>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</si>
  <si>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</si>
  <si>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</si>
  <si>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</si>
  <si>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</si>
  <si>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</si>
  <si>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</si>
  <si>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</si>
  <si>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</si>
  <si>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</si>
  <si>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</si>
  <si>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</si>
  <si>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</si>
  <si>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</si>
  <si>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</si>
  <si>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</si>
  <si>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</si>
  <si>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</si>
  <si>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</si>
  <si>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</si>
  <si>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</si>
  <si>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</si>
  <si>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</si>
  <si>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</si>
  <si>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</si>
  <si>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</si>
  <si>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</si>
  <si>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</si>
  <si>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</si>
  <si>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</si>
  <si>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</si>
  <si>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</si>
  <si>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</si>
  <si>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</si>
  <si>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</si>
  <si>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</si>
  <si>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</si>
  <si>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</si>
  <si>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</si>
  <si>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</si>
  <si>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</si>
  <si>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</si>
  <si>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</si>
  <si>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</si>
  <si>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</si>
  <si>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</si>
  <si>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</si>
  <si>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</si>
  <si>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</si>
  <si>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</si>
  <si>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</si>
  <si>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</si>
  <si>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</si>
  <si>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</si>
  <si>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</si>
  <si>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</si>
  <si>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</si>
  <si>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</si>
  <si>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</si>
  <si>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</si>
  <si>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</si>
  <si>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</si>
  <si>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</si>
  <si>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</si>
  <si>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</si>
  <si>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</si>
  <si>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</si>
  <si>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</si>
  <si>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</si>
  <si>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</si>
  <si>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</si>
  <si>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</si>
  <si>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</si>
  <si>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</si>
  <si>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</si>
  <si>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</si>
  <si>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</si>
  <si>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</si>
  <si>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</si>
  <si>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</si>
  <si>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</si>
  <si>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</si>
  <si>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</si>
  <si>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</si>
  <si>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</si>
  <si>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</si>
  <si>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</si>
  <si>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</si>
  <si>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</si>
  <si>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</si>
  <si>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</si>
  <si>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</si>
  <si>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</si>
  <si>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</si>
  <si>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</si>
  <si>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</si>
  <si>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</si>
  <si>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</si>
  <si>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</si>
  <si>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</si>
  <si>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</si>
  <si>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</si>
  <si>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</si>
  <si>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</si>
  <si>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</si>
  <si>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</si>
  <si>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</si>
  <si>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</si>
  <si>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</si>
  <si>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</si>
  <si>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</si>
  <si>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</si>
  <si>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</si>
  <si>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</si>
  <si>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</si>
  <si>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</si>
  <si>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</si>
  <si>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</si>
  <si>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</si>
  <si>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</si>
  <si>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</si>
  <si>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</si>
  <si>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</si>
  <si>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</si>
  <si>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</si>
  <si>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</si>
  <si>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</si>
  <si>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</si>
  <si>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</si>
  <si>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</si>
  <si>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</si>
  <si>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</si>
  <si>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</si>
  <si>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</si>
  <si>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</si>
  <si>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</si>
  <si>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</si>
  <si>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</si>
  <si>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</si>
  <si>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</si>
  <si>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</si>
  <si>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</si>
  <si>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</si>
  <si>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</si>
  <si>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</si>
  <si>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</si>
  <si>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</si>
  <si>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</si>
  <si>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</si>
  <si>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</si>
  <si>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</si>
  <si>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</si>
  <si>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</si>
  <si>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</si>
  <si>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</si>
  <si>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</si>
  <si>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</si>
  <si>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</si>
  <si>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</si>
  <si>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</si>
  <si>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</si>
  <si>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</si>
  <si>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</si>
  <si>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</si>
  <si>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</si>
  <si>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</si>
  <si>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</si>
  <si>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</si>
  <si>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</si>
  <si>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</si>
  <si>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</si>
  <si>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</si>
  <si>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</si>
  <si>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</si>
  <si>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</si>
  <si>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</si>
  <si>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</si>
  <si>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</si>
  <si>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</si>
  <si>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</si>
  <si>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</si>
  <si>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</si>
  <si>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</si>
  <si>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</si>
  <si>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</si>
  <si>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</si>
  <si>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</si>
  <si>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</si>
  <si>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</si>
  <si>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</si>
  <si>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</si>
  <si>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</si>
  <si>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</si>
  <si>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</si>
  <si>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</si>
  <si>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</si>
  <si>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</si>
  <si>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</si>
  <si>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</si>
  <si>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</si>
  <si>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</si>
  <si>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</si>
  <si>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</si>
  <si>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</si>
  <si>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</si>
  <si>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</si>
  <si>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</si>
  <si>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</si>
  <si>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</si>
  <si>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</si>
  <si>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</si>
  <si>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</si>
  <si>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</si>
  <si>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</si>
  <si>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</si>
  <si>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</si>
  <si>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</si>
  <si>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</si>
  <si>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</si>
  <si>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</si>
  <si>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</si>
  <si>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</si>
  <si>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</si>
  <si>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</si>
  <si>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</si>
  <si>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</si>
  <si>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</si>
  <si>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</si>
  <si>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</si>
  <si>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</si>
  <si>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</si>
  <si>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</si>
  <si>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</si>
  <si>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</si>
  <si>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</si>
  <si>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</si>
  <si>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</si>
  <si>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</si>
  <si>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</si>
  <si>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</si>
  <si>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</si>
  <si>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</si>
  <si>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</si>
  <si>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</si>
  <si>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</si>
  <si>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</si>
  <si>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</si>
  <si>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</si>
  <si>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</si>
  <si>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</si>
  <si>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</si>
  <si>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</si>
  <si>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</si>
  <si>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</si>
  <si>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</si>
  <si>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</si>
  <si>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</si>
  <si>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</si>
  <si>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</si>
  <si>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</si>
  <si>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</si>
  <si>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</si>
  <si>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</si>
  <si>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</si>
  <si>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</si>
  <si>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</si>
  <si>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</si>
  <si>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</si>
  <si>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</si>
  <si>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</si>
  <si>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</si>
  <si>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</si>
  <si>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</si>
  <si>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</si>
  <si>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</si>
  <si>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</si>
  <si>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</si>
  <si>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</si>
  <si>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</si>
  <si>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</si>
  <si>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</si>
  <si>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</si>
  <si>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</si>
  <si>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</si>
  <si>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</si>
  <si>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</si>
  <si>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</si>
  <si>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</si>
  <si>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</si>
  <si>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</si>
  <si>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</si>
  <si>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</si>
  <si>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</si>
  <si>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</si>
  <si>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</si>
  <si>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</si>
  <si>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</si>
  <si>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</si>
  <si>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</si>
  <si>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</si>
  <si>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</si>
  <si>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</si>
  <si>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</si>
  <si>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</si>
  <si>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</si>
  <si>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</si>
  <si>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</si>
  <si>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</si>
  <si>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</si>
  <si>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</si>
  <si>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</si>
  <si>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</si>
  <si>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</si>
  <si>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</si>
  <si>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</si>
  <si>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</si>
  <si>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</si>
  <si>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</si>
  <si>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</si>
  <si>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</si>
  <si>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</si>
  <si>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</si>
  <si>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</si>
  <si>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</si>
  <si>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</si>
  <si>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</si>
  <si>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</si>
  <si>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</si>
  <si>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</si>
  <si>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</si>
  <si>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</si>
  <si>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</si>
  <si>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</si>
  <si>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</si>
  <si>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</si>
  <si>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</si>
  <si>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</si>
  <si>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</si>
  <si>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</si>
  <si>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</si>
  <si>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</si>
  <si>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</si>
  <si>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</si>
  <si>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</si>
  <si>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</si>
  <si>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</si>
  <si>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</si>
  <si>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</si>
  <si>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</si>
  <si>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</si>
  <si>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</si>
  <si>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</si>
  <si>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</si>
  <si>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</si>
  <si>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</si>
  <si>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</si>
  <si>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</si>
  <si>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</si>
  <si>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</si>
  <si>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</si>
  <si>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</si>
  <si>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</si>
  <si>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</si>
  <si>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</si>
  <si>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</si>
  <si>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</si>
  <si>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</si>
  <si>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</si>
  <si>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</si>
  <si>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</si>
  <si>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</si>
  <si>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</si>
  <si>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</si>
  <si>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</si>
  <si>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</si>
  <si>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</si>
  <si>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</si>
  <si>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</si>
  <si>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</si>
  <si>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</si>
  <si>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</si>
  <si>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</si>
  <si>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</si>
  <si>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</si>
  <si>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</si>
  <si>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</si>
  <si>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</si>
  <si>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</si>
  <si>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</si>
  <si>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</si>
  <si>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</si>
  <si>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</si>
  <si>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</si>
  <si>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</si>
  <si>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</si>
  <si>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</si>
  <si>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</si>
  <si>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</si>
  <si>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</si>
  <si>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</si>
  <si>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</si>
  <si>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</si>
  <si>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</si>
  <si>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</si>
  <si>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</si>
  <si>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</si>
  <si>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</si>
  <si>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</si>
  <si>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</si>
  <si>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</si>
  <si>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</si>
  <si>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</si>
  <si>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</si>
  <si>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</si>
  <si>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</si>
  <si>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</si>
  <si>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</si>
  <si>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</si>
  <si>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</si>
  <si>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</si>
  <si>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</si>
  <si>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</si>
  <si>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</si>
  <si>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</si>
  <si>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</si>
  <si>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</si>
  <si>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</si>
  <si>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</si>
  <si>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</si>
  <si>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</si>
  <si>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</si>
  <si>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</si>
  <si>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</si>
  <si>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</si>
  <si>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</si>
  <si>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</si>
  <si>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</si>
  <si>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</si>
  <si>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</si>
  <si>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</si>
  <si>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</si>
  <si>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</si>
  <si>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</si>
  <si>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</si>
  <si>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</si>
  <si>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</si>
  <si>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</si>
  <si>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</si>
  <si>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</si>
  <si>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</si>
  <si>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</si>
  <si>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</si>
  <si>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</si>
  <si>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</si>
  <si>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</si>
  <si>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</si>
  <si>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</si>
  <si>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</si>
  <si>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</si>
  <si>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</si>
  <si>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</si>
  <si>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</si>
  <si>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</si>
  <si>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</si>
  <si>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</si>
  <si>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</si>
  <si>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</si>
  <si>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</si>
  <si>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</si>
  <si>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</si>
  <si>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</si>
  <si>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</si>
  <si>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</si>
  <si>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</si>
  <si>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</si>
  <si>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</si>
  <si>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</si>
  <si>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</si>
  <si>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</si>
  <si>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</si>
  <si>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</si>
  <si>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</si>
  <si>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</si>
  <si>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</si>
  <si>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</si>
  <si>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</si>
  <si>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</si>
  <si>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</si>
  <si>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</si>
  <si>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</si>
  <si>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</si>
  <si>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</si>
  <si>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</si>
  <si>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</si>
  <si>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</si>
  <si>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</si>
  <si>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</si>
  <si>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</si>
  <si>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</si>
  <si>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</si>
  <si>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</si>
  <si>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</si>
  <si>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</si>
  <si>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</si>
  <si>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</si>
  <si>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</si>
  <si>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</si>
  <si>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</si>
  <si>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</si>
  <si>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</si>
  <si>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</si>
  <si>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</si>
  <si>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</si>
  <si>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</si>
  <si>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</si>
  <si>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</si>
  <si>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</si>
  <si>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</si>
  <si>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</si>
  <si>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</si>
  <si>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</si>
  <si>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</si>
  <si>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</si>
  <si>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</si>
  <si>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</si>
  <si>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</si>
  <si>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</si>
  <si>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</si>
  <si>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</si>
  <si>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</si>
  <si>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</si>
  <si>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</si>
  <si>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</si>
  <si>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</si>
  <si>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</si>
  <si>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</si>
  <si>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</si>
  <si>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</si>
  <si>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</si>
  <si>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</si>
  <si>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</si>
  <si>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</si>
  <si>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</si>
  <si>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</si>
  <si>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</si>
  <si>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</si>
  <si>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</si>
  <si>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</si>
  <si>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</si>
  <si>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</si>
  <si>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</si>
  <si>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</si>
  <si>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</si>
  <si>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</si>
  <si>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</si>
  <si>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</si>
  <si>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</si>
  <si>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</si>
  <si>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</si>
  <si>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</si>
  <si>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</si>
  <si>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</si>
  <si>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</si>
  <si>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</si>
  <si>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</si>
  <si>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</si>
  <si>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</si>
  <si>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</si>
  <si>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</si>
  <si>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</si>
  <si>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</si>
  <si>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</si>
  <si>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</si>
  <si>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</si>
  <si>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</si>
  <si>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</si>
  <si>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</si>
  <si>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</si>
  <si>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</si>
  <si>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</si>
  <si>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</si>
  <si>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</si>
  <si>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</si>
  <si>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</si>
  <si>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</si>
  <si>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</si>
  <si>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</si>
  <si>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</si>
  <si>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</si>
  <si>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</si>
  <si>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</si>
  <si>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</si>
  <si>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</si>
  <si>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</si>
  <si>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</si>
  <si>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</si>
  <si>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</si>
  <si>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</si>
  <si>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</si>
  <si>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</si>
  <si>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</si>
  <si>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</si>
  <si>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</si>
  <si>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</si>
  <si>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</si>
  <si>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</si>
  <si>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</si>
  <si>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</si>
  <si>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</si>
  <si>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</si>
  <si>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</si>
  <si>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</si>
  <si>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</si>
  <si>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</si>
  <si>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</si>
  <si>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</si>
  <si>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</si>
  <si>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</si>
  <si>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</si>
  <si>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</si>
  <si>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</si>
  <si>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</si>
  <si>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</si>
  <si>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</si>
  <si>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</si>
  <si>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</si>
  <si>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</si>
  <si>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</si>
  <si>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</si>
  <si>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</si>
  <si>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</si>
  <si>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</si>
  <si>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</si>
  <si>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</si>
  <si>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</si>
  <si>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</si>
  <si>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</si>
  <si>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</si>
  <si>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</si>
  <si>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</si>
  <si>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</si>
  <si>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</si>
  <si>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</si>
  <si>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</si>
  <si>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</si>
  <si>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</si>
  <si>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</si>
  <si>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</si>
  <si>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</si>
  <si>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</si>
  <si>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</si>
  <si>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</si>
  <si>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</si>
  <si>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</si>
  <si>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</si>
  <si>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</si>
  <si>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</si>
  <si>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</si>
  <si>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</si>
  <si>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</si>
  <si>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</si>
  <si>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</si>
  <si>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</si>
  <si>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</si>
  <si>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</si>
  <si>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</si>
  <si>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</si>
  <si>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</si>
  <si>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</si>
  <si>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</si>
  <si>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</si>
  <si>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</si>
  <si>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</si>
  <si>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</si>
  <si>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</si>
  <si>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</si>
  <si>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</si>
  <si>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</si>
  <si>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</si>
  <si>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</si>
  <si>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</si>
  <si>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</si>
  <si>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</si>
  <si>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</si>
  <si>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</si>
  <si>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</si>
  <si>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</si>
  <si>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</si>
  <si>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</si>
  <si>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</si>
  <si>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</si>
  <si>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</si>
  <si>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</si>
  <si>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</si>
  <si>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</si>
  <si>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</si>
  <si>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</si>
  <si>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</si>
  <si>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</si>
  <si>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</si>
  <si>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</si>
  <si>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</si>
  <si>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</si>
  <si>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</si>
  <si>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</si>
  <si>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</si>
  <si>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</si>
  <si>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</si>
  <si>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</si>
  <si>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</si>
  <si>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</si>
  <si>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</si>
  <si>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</si>
  <si>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</si>
  <si>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</si>
  <si>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</si>
  <si>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</si>
  <si>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</si>
  <si>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</si>
  <si>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</si>
  <si>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</si>
  <si>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</si>
  <si>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</si>
  <si>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</si>
  <si>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</si>
  <si>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</si>
  <si>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</si>
  <si>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</si>
  <si>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</si>
  <si>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</si>
  <si>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</si>
  <si>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</si>
  <si>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</si>
  <si>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</si>
  <si>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</si>
  <si>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</si>
  <si>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</si>
  <si>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</si>
  <si>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</si>
  <si>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</si>
  <si>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</si>
  <si>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</si>
  <si>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</si>
  <si>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</si>
  <si>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</si>
  <si>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</si>
  <si>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</si>
  <si>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</si>
  <si>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</si>
  <si>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</si>
  <si>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</si>
  <si>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</si>
  <si>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</si>
  <si>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</si>
  <si>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</si>
  <si>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</si>
  <si>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</si>
  <si>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</si>
  <si>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</si>
  <si>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</si>
  <si>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</si>
  <si>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</si>
  <si>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</si>
  <si>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</si>
  <si>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</si>
  <si>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</si>
  <si>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</si>
  <si>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</si>
  <si>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</si>
  <si>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</si>
  <si>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</si>
  <si>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</si>
  <si>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</si>
  <si>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</si>
  <si>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</si>
  <si>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</si>
  <si>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</si>
  <si>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</si>
  <si>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</si>
  <si>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</si>
  <si>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</si>
  <si>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</si>
  <si>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</si>
  <si>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</si>
  <si>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</si>
  <si>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</si>
  <si>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</si>
  <si>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</si>
  <si>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</si>
  <si>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</si>
  <si>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</si>
  <si>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</si>
  <si>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</si>
  <si>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</si>
  <si>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</si>
  <si>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</si>
  <si>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</si>
  <si>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</si>
  <si>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</si>
  <si>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</si>
  <si>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</si>
  <si>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</si>
  <si>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</si>
  <si>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</si>
  <si>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</si>
  <si>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</si>
  <si>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</si>
  <si>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</si>
  <si>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</si>
  <si>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</si>
  <si>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</si>
  <si>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</si>
  <si>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</si>
  <si>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</si>
  <si>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</si>
  <si>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</si>
  <si>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</si>
  <si>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</si>
  <si>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</si>
  <si>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</si>
  <si>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</si>
  <si>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</si>
  <si>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</si>
  <si>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</si>
  <si>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</si>
  <si>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</si>
  <si>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</si>
  <si>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</si>
  <si>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</si>
  <si>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</si>
  <si>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</si>
  <si>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</si>
  <si>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</si>
  <si>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</si>
  <si>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</si>
  <si>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</si>
  <si>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</si>
  <si>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</si>
  <si>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</si>
  <si>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</si>
  <si>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</si>
  <si>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</si>
  <si>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</si>
  <si>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</si>
  <si>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</si>
  <si>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</si>
  <si>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</si>
  <si>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</si>
  <si>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</si>
  <si>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</si>
  <si>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</si>
  <si>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</si>
  <si>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</si>
  <si>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</si>
  <si>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</si>
  <si>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</si>
  <si>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</si>
  <si>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</si>
  <si>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</si>
  <si>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</si>
  <si>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</si>
  <si>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</si>
  <si>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</si>
  <si>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</si>
  <si>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</si>
  <si>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</si>
  <si>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</si>
  <si>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</si>
  <si>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</si>
  <si>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</si>
  <si>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</si>
  <si>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</si>
  <si>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</si>
  <si>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</si>
  <si>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</si>
  <si>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</si>
  <si>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</si>
  <si>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</si>
  <si>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</si>
  <si>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</si>
  <si>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</si>
  <si>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</si>
  <si>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</si>
  <si>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</si>
  <si>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</si>
  <si>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</si>
  <si>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</si>
  <si>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</si>
  <si>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</si>
  <si>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</si>
  <si>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</si>
  <si>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</si>
  <si>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</si>
  <si>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</si>
  <si>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</si>
  <si>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</si>
  <si>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</si>
  <si>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</si>
  <si>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</si>
  <si>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</si>
  <si>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</si>
  <si>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</si>
  <si>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</si>
  <si>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</si>
  <si>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</si>
  <si>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</si>
  <si>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</si>
  <si>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</si>
  <si>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</si>
  <si>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</si>
  <si>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</si>
  <si>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</si>
  <si>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</si>
  <si>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</si>
  <si>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</si>
  <si>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</si>
  <si>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</si>
  <si>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</si>
  <si>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</si>
  <si>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</si>
  <si>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</si>
  <si>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</si>
  <si>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</si>
  <si>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</si>
  <si>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</si>
  <si>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</si>
  <si>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</si>
  <si>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</si>
  <si>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</si>
  <si>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</si>
  <si>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</si>
  <si>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</si>
  <si>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</si>
  <si>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</si>
  <si>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</si>
  <si>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</si>
  <si>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</si>
  <si>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</si>
  <si>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</si>
  <si>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</si>
  <si>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</si>
  <si>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</si>
  <si>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</si>
  <si>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</si>
  <si>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</si>
  <si>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</si>
  <si>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</si>
  <si>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</si>
  <si>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</si>
  <si>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</si>
  <si>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</si>
  <si>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</si>
  <si>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</si>
  <si>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</si>
  <si>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</si>
  <si>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</si>
  <si>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</si>
  <si>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</si>
  <si>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</si>
  <si>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</si>
  <si>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</si>
  <si>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</si>
  <si>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</si>
  <si>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</si>
  <si>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</si>
  <si>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</si>
  <si>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</si>
  <si>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</si>
  <si>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</si>
  <si>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</si>
  <si>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</si>
  <si>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</si>
  <si>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</si>
  <si>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</si>
  <si>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</si>
  <si>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</si>
  <si>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</si>
  <si>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</si>
  <si>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</si>
  <si>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</si>
  <si>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</si>
  <si>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</si>
  <si>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</si>
  <si>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</si>
  <si>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</si>
  <si>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</si>
  <si>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</si>
  <si>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</si>
  <si>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</si>
  <si>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</si>
  <si>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</si>
  <si>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</si>
  <si>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</si>
  <si>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</si>
  <si>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</si>
  <si>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</si>
  <si>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</si>
  <si>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</si>
  <si>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</si>
  <si>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</si>
  <si>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</si>
  <si>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</si>
  <si>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</si>
  <si>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</si>
  <si>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</si>
  <si>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</si>
  <si>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</si>
  <si>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</si>
  <si>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</si>
  <si>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</si>
  <si>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</si>
  <si>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</si>
  <si>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</si>
  <si>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</si>
  <si>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</si>
  <si>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</si>
  <si>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</si>
  <si>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</si>
  <si>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</si>
  <si>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</si>
  <si>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</si>
  <si>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</si>
  <si>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</si>
  <si>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</si>
  <si>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</si>
  <si>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</si>
  <si>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</si>
  <si>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</si>
  <si>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</si>
  <si>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</si>
  <si>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</si>
  <si>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</si>
  <si>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</si>
  <si>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</si>
  <si>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</si>
  <si>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</si>
  <si>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</si>
  <si>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</si>
  <si>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</si>
  <si>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</si>
  <si>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</si>
  <si>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</si>
  <si>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</si>
  <si>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</si>
  <si>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</si>
  <si>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</si>
  <si>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</si>
  <si>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</si>
  <si>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</si>
  <si>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</si>
  <si>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</si>
  <si>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</si>
  <si>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</si>
  <si>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</si>
  <si>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</si>
  <si>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</si>
  <si>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</si>
  <si>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</si>
  <si>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</si>
  <si>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</si>
  <si>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</si>
  <si>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</si>
  <si>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</si>
  <si>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</si>
  <si>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</si>
  <si>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</si>
  <si>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</si>
  <si>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</si>
  <si>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</si>
  <si>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</si>
  <si>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</si>
  <si>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</si>
  <si>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</si>
  <si>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</si>
  <si>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</si>
  <si>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</si>
  <si>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</si>
  <si>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</si>
  <si>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</si>
  <si>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</si>
  <si>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</si>
  <si>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</si>
  <si>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</si>
  <si>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</si>
  <si>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</si>
  <si>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</si>
  <si>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</si>
  <si>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</si>
  <si>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</si>
  <si>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</si>
  <si>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</si>
  <si>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</si>
  <si>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</si>
  <si>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</si>
  <si>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</si>
  <si>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</si>
  <si>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</si>
  <si>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</si>
  <si>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</si>
  <si>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</si>
  <si>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</si>
  <si>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</si>
  <si>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</si>
  <si>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</si>
  <si>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</si>
  <si>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</si>
  <si>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</si>
  <si>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</si>
  <si>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</si>
  <si>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</si>
  <si>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</si>
  <si>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</si>
  <si>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</si>
  <si>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</si>
  <si>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</si>
  <si>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</si>
  <si>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</si>
  <si>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</si>
  <si>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</si>
  <si>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</si>
  <si>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</si>
  <si>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</si>
  <si>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</si>
  <si>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</si>
  <si>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</si>
  <si>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</si>
  <si>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</si>
  <si>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</si>
  <si>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</si>
  <si>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</si>
  <si>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</si>
  <si>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</si>
  <si>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</si>
  <si>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</si>
  <si>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</si>
  <si>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</si>
  <si>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</si>
  <si>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</si>
  <si>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</si>
  <si>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</si>
  <si>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</si>
  <si>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</si>
  <si>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</si>
  <si>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</si>
  <si>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</si>
  <si>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</si>
  <si>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</si>
  <si>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</si>
  <si>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</si>
  <si>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</si>
  <si>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</si>
  <si>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</si>
  <si>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</si>
  <si>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</si>
  <si>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</si>
  <si>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</si>
  <si>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</si>
  <si>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</si>
  <si>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</si>
  <si>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</si>
  <si>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</si>
  <si>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</si>
  <si>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</si>
  <si>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</si>
  <si>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</si>
  <si>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</si>
  <si>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</si>
  <si>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</si>
  <si>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</si>
  <si>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</si>
  <si>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</si>
  <si>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</si>
  <si>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</si>
  <si>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</si>
  <si>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</si>
  <si>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</si>
  <si>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</si>
  <si>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</si>
  <si>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</si>
  <si>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</si>
  <si>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</si>
  <si>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</si>
  <si>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</si>
  <si>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</si>
  <si>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</si>
  <si>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</si>
  <si>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</si>
  <si>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</si>
  <si>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</si>
  <si>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</si>
  <si>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</si>
  <si>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</si>
  <si>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</si>
  <si>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</si>
  <si>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</si>
  <si>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</si>
  <si>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</si>
  <si>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</si>
  <si>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</si>
  <si>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</si>
  <si>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</si>
  <si>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</si>
  <si>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</si>
  <si>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</si>
  <si>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</si>
  <si>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</si>
  <si>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</si>
  <si>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</si>
  <si>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</si>
  <si>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</si>
  <si>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</si>
  <si>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</si>
  <si>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</si>
  <si>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</si>
  <si>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</si>
  <si>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</si>
  <si>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</si>
  <si>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</si>
  <si>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</si>
  <si>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</si>
  <si>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</si>
  <si>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</si>
  <si>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</si>
  <si>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</si>
  <si>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</si>
  <si>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</si>
  <si>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</si>
  <si>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</si>
  <si>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</si>
  <si>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</si>
  <si>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</si>
  <si>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</si>
  <si>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</si>
  <si>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</si>
  <si>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</si>
  <si>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</si>
  <si>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</si>
  <si>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</si>
  <si>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</si>
  <si>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</si>
  <si>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</si>
  <si>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</si>
  <si>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</si>
  <si>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</si>
  <si>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</si>
  <si>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</si>
  <si>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</si>
  <si>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</si>
  <si>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</si>
  <si>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</si>
  <si>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</si>
  <si>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</si>
  <si>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</si>
  <si>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</si>
  <si>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</si>
  <si>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</si>
  <si>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</si>
  <si>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</si>
  <si>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</si>
  <si>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</si>
  <si>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</si>
  <si>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</si>
  <si>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</si>
  <si>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</si>
  <si>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</si>
  <si>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</si>
  <si>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</si>
  <si>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</si>
  <si>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</si>
  <si>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</si>
  <si>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</si>
  <si>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</si>
  <si>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</si>
  <si>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</si>
  <si>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</si>
  <si>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</si>
  <si>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</si>
  <si>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</si>
  <si>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</si>
  <si>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</si>
  <si>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</si>
  <si>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</si>
  <si>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</si>
  <si>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</si>
  <si>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</si>
  <si>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</si>
  <si>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</si>
  <si>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</si>
  <si>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</si>
  <si>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</si>
  <si>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</si>
  <si>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</si>
  <si>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</si>
  <si>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</si>
  <si>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</si>
  <si>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</si>
  <si>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</si>
  <si>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</si>
  <si>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</si>
  <si>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</si>
  <si>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</si>
  <si>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</si>
  <si>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</si>
  <si>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</si>
  <si>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</si>
  <si>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</si>
  <si>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</si>
  <si>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</si>
  <si>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</si>
  <si>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</si>
  <si>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</si>
  <si>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</si>
  <si>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</si>
  <si>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</si>
  <si>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</si>
  <si>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</si>
  <si>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</si>
  <si>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</si>
  <si>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</si>
  <si>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</si>
  <si>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</si>
  <si>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</si>
  <si>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</si>
  <si>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</si>
  <si>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</si>
  <si>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</si>
  <si>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</si>
  <si>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</si>
  <si>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</si>
  <si>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</si>
  <si>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</si>
  <si>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</si>
  <si>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</si>
  <si>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</si>
  <si>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</si>
  <si>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</si>
  <si>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</si>
  <si>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</si>
  <si>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</si>
  <si>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</si>
  <si>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</si>
  <si>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</si>
  <si>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</si>
  <si>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</si>
  <si>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</si>
  <si>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</si>
  <si>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</si>
  <si>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</si>
  <si>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</si>
  <si>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</si>
  <si>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</si>
  <si>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</si>
  <si>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</si>
  <si>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</si>
  <si>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</si>
  <si>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</si>
  <si>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</si>
  <si>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</si>
  <si>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</si>
  <si>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</si>
  <si>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</si>
  <si>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</si>
  <si>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</si>
  <si>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</si>
  <si>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</si>
  <si>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</si>
  <si>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</si>
  <si>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</si>
  <si>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</si>
  <si>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</si>
  <si>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</si>
  <si>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</si>
  <si>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</si>
  <si>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</si>
  <si>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</si>
  <si>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</si>
  <si>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</si>
  <si>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</si>
  <si>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</si>
  <si>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</si>
  <si>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</si>
  <si>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</si>
  <si>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</si>
  <si>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</si>
  <si>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</si>
  <si>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</si>
  <si>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</si>
  <si>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</si>
  <si>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</si>
  <si>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</si>
  <si>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</si>
  <si>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</si>
  <si>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</si>
  <si>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</si>
  <si>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</si>
  <si>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</si>
  <si>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</si>
  <si>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</si>
  <si>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</si>
  <si>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</si>
  <si>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</si>
  <si>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</si>
  <si>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</si>
  <si>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</si>
  <si>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</si>
  <si>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</si>
  <si>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</si>
  <si>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</si>
  <si>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</si>
  <si>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</si>
  <si>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</si>
  <si>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</si>
  <si>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</si>
  <si>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</si>
  <si>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</si>
  <si>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</si>
  <si>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</si>
  <si>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</si>
  <si>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</si>
  <si>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</si>
  <si>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</si>
  <si>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</si>
  <si>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</si>
  <si>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</si>
  <si>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</si>
  <si>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</si>
  <si>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</si>
  <si>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</si>
  <si>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</si>
  <si>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</si>
  <si>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</si>
  <si>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</si>
  <si>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</si>
  <si>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</si>
  <si>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</si>
  <si>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</si>
  <si>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</si>
  <si>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</si>
  <si>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</si>
  <si>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</si>
  <si>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</si>
  <si>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</si>
  <si>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</si>
  <si>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</si>
  <si>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</si>
  <si>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</si>
  <si>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</si>
  <si>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</si>
  <si>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</si>
  <si>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</si>
  <si>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</si>
  <si>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</si>
  <si>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</si>
  <si>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</si>
  <si>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</si>
  <si>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</si>
  <si>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</si>
  <si>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</si>
  <si>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</si>
  <si>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</si>
  <si>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</si>
  <si>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</si>
  <si>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</si>
  <si>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</si>
  <si>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</si>
  <si>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</si>
  <si>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</si>
  <si>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</si>
  <si>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</si>
  <si>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</si>
  <si>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</si>
  <si>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</si>
  <si>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</si>
  <si>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</si>
  <si>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</si>
  <si>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</si>
  <si>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</si>
  <si>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</si>
  <si>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</si>
  <si>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</si>
  <si>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</si>
  <si>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</si>
  <si>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</si>
  <si>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</si>
  <si>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</si>
  <si>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</si>
  <si>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</si>
  <si>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</si>
  <si>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</si>
  <si>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</si>
  <si>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</si>
  <si>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</si>
  <si>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</si>
  <si>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</si>
  <si>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</si>
  <si>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</si>
  <si>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</si>
  <si>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</si>
  <si>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</si>
  <si>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</si>
  <si>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</si>
  <si>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</si>
  <si>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</si>
  <si>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</si>
  <si>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</si>
  <si>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</si>
  <si>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</si>
  <si>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</si>
  <si>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</si>
  <si>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</si>
  <si>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</si>
  <si>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</si>
  <si>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</si>
  <si>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</si>
  <si>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</si>
  <si>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</si>
  <si>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</si>
  <si>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ZAGREBAČKO KAZALIŠTE MLADIH</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</si>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</sst>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5332863.8600000013</v>
      </c>
      <c r="D2" s="7">
        <f>'PR-RAS'!E6</f>
        <v>6772042.2300000004</v>
      </c>
      <c r="E2" s="7">
        <v>0</v>
      </c>
      <c r="F2" s="7">
        <v>0</v>
      </c>
      <c r="G2" s="8">
        <f t="shared" ref="G2:G274" si="0">(B2/1000)*(C2*1+D2*2)</f>
        <v>18876.94832</v>
      </c>
      <c r="H2" s="8">
        <f t="shared" ref="H2:H274" si="1">ABS(C2-ROUND(C2,0))+ABS(D2-ROUND(D2,0))</f>
        <v>0.36999999918043613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88277</v>
      </c>
      <c r="D45" s="2">
        <f>'PR-RAS'!E49</f>
        <v>140928.70000000001</v>
      </c>
      <c r="E45" s="2">
        <v>0</v>
      </c>
      <c r="F45" s="2">
        <v>0</v>
      </c>
      <c r="G45" s="3">
        <f t="shared" si="0"/>
        <v>16285.9136</v>
      </c>
      <c r="H45" s="3">
        <f t="shared" si="1"/>
        <v>0.29999999998835847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49348.7</v>
      </c>
      <c r="E49" s="2">
        <v>0</v>
      </c>
      <c r="F49" s="2">
        <v>0</v>
      </c>
      <c r="G49" s="3">
        <f t="shared" si="0"/>
        <v>4737.4751999999999</v>
      </c>
      <c r="H49" s="3">
        <f t="shared" si="1"/>
        <v>0.30000000000291038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9348.7000000000007</v>
      </c>
      <c r="E50" s="2">
        <v>0</v>
      </c>
      <c r="F50" s="2">
        <v>0</v>
      </c>
      <c r="G50" s="3">
        <f t="shared" si="0"/>
        <v>916.1726000000001</v>
      </c>
      <c r="H50" s="3">
        <f t="shared" si="1"/>
        <v>0.2999999999992724</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40000</v>
      </c>
      <c r="E52" s="2">
        <v>0</v>
      </c>
      <c r="F52" s="2">
        <v>0</v>
      </c>
      <c r="G52" s="3">
        <f t="shared" si="0"/>
        <v>4079.9999999999995</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88277</v>
      </c>
      <c r="D64" s="2">
        <f>'PR-RAS'!E68</f>
        <v>91580</v>
      </c>
      <c r="E64" s="2">
        <v>0</v>
      </c>
      <c r="F64" s="2">
        <v>0</v>
      </c>
      <c r="G64" s="3">
        <f t="shared" si="0"/>
        <v>17100.530999999999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88277</v>
      </c>
      <c r="D65" s="2">
        <f>'PR-RAS'!E69</f>
        <v>91580</v>
      </c>
      <c r="E65" s="2">
        <v>0</v>
      </c>
      <c r="F65" s="2">
        <v>0</v>
      </c>
      <c r="G65" s="3">
        <f t="shared" si="0"/>
        <v>17371.968000000001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103.58</v>
      </c>
      <c r="D78" s="2">
        <f>'PR-RAS'!E82</f>
        <v>28.01</v>
      </c>
      <c r="E78" s="2">
        <v>0</v>
      </c>
      <c r="F78" s="2">
        <v>0</v>
      </c>
      <c r="G78" s="3">
        <f t="shared" si="0"/>
        <v>12.289199999999999</v>
      </c>
      <c r="H78" s="3">
        <f t="shared" si="1"/>
        <v>0.43000000000000327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103.58</v>
      </c>
      <c r="D79" s="2">
        <f>'PR-RAS'!E83</f>
        <v>1.01</v>
      </c>
      <c r="E79" s="2">
        <v>0</v>
      </c>
      <c r="F79" s="2">
        <v>0</v>
      </c>
      <c r="G79" s="3">
        <f t="shared" si="0"/>
        <v>8.2367999999999988</v>
      </c>
      <c r="H79" s="3">
        <f t="shared" si="1"/>
        <v>0.43000000000000171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0.55000000000000004</v>
      </c>
      <c r="D81" s="2">
        <f>'PR-RAS'!E85</f>
        <v>1.01</v>
      </c>
      <c r="E81" s="2">
        <v>0</v>
      </c>
      <c r="F81" s="2">
        <v>0</v>
      </c>
      <c r="G81" s="3">
        <f t="shared" si="0"/>
        <v>0.20560000000000003</v>
      </c>
      <c r="H81" s="3">
        <f t="shared" si="1"/>
        <v>0.45999999999999996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103.03</v>
      </c>
      <c r="D83" s="2">
        <f>'PR-RAS'!E87</f>
        <v>0</v>
      </c>
      <c r="E83" s="2">
        <v>0</v>
      </c>
      <c r="F83" s="2">
        <v>0</v>
      </c>
      <c r="G83" s="3">
        <f t="shared" si="0"/>
        <v>8.4484600000000007</v>
      </c>
      <c r="H83" s="3">
        <f t="shared" si="1"/>
        <v>3.0000000000001137E-2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27</v>
      </c>
      <c r="E87" s="2">
        <v>0</v>
      </c>
      <c r="F87" s="2">
        <v>0</v>
      </c>
      <c r="G87" s="3">
        <f t="shared" si="0"/>
        <v>4.6439999999999992</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27</v>
      </c>
      <c r="E92" s="2">
        <v>0</v>
      </c>
      <c r="F92" s="2">
        <v>0</v>
      </c>
      <c r="G92" s="3">
        <f t="shared" si="0"/>
        <v>4.9139999999999997</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649384.85</v>
      </c>
      <c r="D102" s="2">
        <f>'PR-RAS'!E106</f>
        <v>696574.55</v>
      </c>
      <c r="E102" s="2">
        <v>0</v>
      </c>
      <c r="F102" s="2">
        <v>0</v>
      </c>
      <c r="G102" s="3">
        <f t="shared" si="0"/>
        <v>206295.92895000003</v>
      </c>
      <c r="H102" s="3">
        <f t="shared" si="1"/>
        <v>0.59999999997671694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649384.85</v>
      </c>
      <c r="D108" s="2">
        <f>'PR-RAS'!E112</f>
        <v>696574.55</v>
      </c>
      <c r="E108" s="2">
        <v>0</v>
      </c>
      <c r="F108" s="2">
        <v>0</v>
      </c>
      <c r="G108" s="3">
        <f t="shared" si="0"/>
        <v>218551.13265000001</v>
      </c>
      <c r="H108" s="3">
        <f t="shared" si="1"/>
        <v>0.59999999997671694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649384.85</v>
      </c>
      <c r="D113" s="2">
        <f>'PR-RAS'!E117</f>
        <v>696574.55</v>
      </c>
      <c r="E113" s="2">
        <v>0</v>
      </c>
      <c r="F113" s="2">
        <v>0</v>
      </c>
      <c r="G113" s="3">
        <f t="shared" si="0"/>
        <v>228763.80240000002</v>
      </c>
      <c r="H113" s="3">
        <f t="shared" si="1"/>
        <v>0.59999999997671694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69862.73000000001</v>
      </c>
      <c r="D121" s="2">
        <f>'PR-RAS'!E125</f>
        <v>66125.14</v>
      </c>
      <c r="E121" s="2">
        <v>0</v>
      </c>
      <c r="F121" s="2">
        <v>0</v>
      </c>
      <c r="G121" s="3">
        <f t="shared" si="0"/>
        <v>24253.5612</v>
      </c>
      <c r="H121" s="3">
        <f t="shared" si="1"/>
        <v>0.40999999998894054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63872.73</v>
      </c>
      <c r="D122" s="2">
        <f>'PR-RAS'!E126</f>
        <v>61625.14</v>
      </c>
      <c r="E122" s="2">
        <v>0</v>
      </c>
      <c r="F122" s="2">
        <v>0</v>
      </c>
      <c r="G122" s="3">
        <f t="shared" si="0"/>
        <v>22641.88421</v>
      </c>
      <c r="H122" s="3">
        <f t="shared" si="1"/>
        <v>0.4099999999962165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63872.73</v>
      </c>
      <c r="D124" s="2">
        <f>'PR-RAS'!E128</f>
        <v>61625.14</v>
      </c>
      <c r="E124" s="2">
        <v>0</v>
      </c>
      <c r="F124" s="2">
        <v>0</v>
      </c>
      <c r="G124" s="3">
        <f t="shared" si="0"/>
        <v>23016.130230000002</v>
      </c>
      <c r="H124" s="3">
        <f t="shared" si="1"/>
        <v>0.4099999999962165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5990</v>
      </c>
      <c r="D125" s="2">
        <f>'PR-RAS'!E129</f>
        <v>4500</v>
      </c>
      <c r="E125" s="2">
        <v>0</v>
      </c>
      <c r="F125" s="2">
        <v>0</v>
      </c>
      <c r="G125" s="3">
        <f t="shared" si="0"/>
        <v>1858.76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5990</v>
      </c>
      <c r="D126" s="2">
        <f>'PR-RAS'!E130</f>
        <v>4500</v>
      </c>
      <c r="E126" s="2">
        <v>0</v>
      </c>
      <c r="F126" s="2">
        <v>0</v>
      </c>
      <c r="G126" s="3">
        <f t="shared" si="0"/>
        <v>1873.75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4525234.8800000008</v>
      </c>
      <c r="D130" s="2">
        <f>'PR-RAS'!E134</f>
        <v>5868385.7999999998</v>
      </c>
      <c r="E130" s="2">
        <v>0</v>
      </c>
      <c r="F130" s="2">
        <v>0</v>
      </c>
      <c r="G130" s="3">
        <f t="shared" si="0"/>
        <v>2097798.83592</v>
      </c>
      <c r="H130" s="3">
        <f t="shared" si="1"/>
        <v>0.31999999936670065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4525234.8800000008</v>
      </c>
      <c r="D131" s="2">
        <f>'PR-RAS'!E135</f>
        <v>5868385.7999999998</v>
      </c>
      <c r="E131" s="2">
        <v>0</v>
      </c>
      <c r="F131" s="2">
        <v>0</v>
      </c>
      <c r="G131" s="3">
        <f t="shared" si="0"/>
        <v>2114060.8424</v>
      </c>
      <c r="H131" s="3">
        <f t="shared" si="1"/>
        <v>0.31999999936670065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4418324.6500000004</v>
      </c>
      <c r="D132" s="2">
        <f>'PR-RAS'!E136</f>
        <v>5700585.7999999998</v>
      </c>
      <c r="E132" s="2">
        <v>0</v>
      </c>
      <c r="F132" s="2">
        <v>0</v>
      </c>
      <c r="G132" s="3">
        <f t="shared" si="0"/>
        <v>2072354.00875</v>
      </c>
      <c r="H132" s="3">
        <f t="shared" si="1"/>
        <v>0.54999999981373549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106910.23</v>
      </c>
      <c r="D133" s="2">
        <f>'PR-RAS'!E137</f>
        <v>167800</v>
      </c>
      <c r="E133" s="2">
        <v>0</v>
      </c>
      <c r="F133" s="2">
        <v>0</v>
      </c>
      <c r="G133" s="3">
        <f t="shared" si="0"/>
        <v>58411.350359999997</v>
      </c>
      <c r="H133" s="3">
        <f t="shared" si="1"/>
        <v>0.22999999999592546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0.82</v>
      </c>
      <c r="D136" s="2">
        <f>'PR-RAS'!E140</f>
        <v>0.03</v>
      </c>
      <c r="E136" s="2">
        <v>0</v>
      </c>
      <c r="F136" s="2">
        <v>0</v>
      </c>
      <c r="G136" s="3">
        <f t="shared" si="0"/>
        <v>0.11879999999999999</v>
      </c>
      <c r="H136" s="3">
        <f t="shared" si="1"/>
        <v>0.21000000000000005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0.82</v>
      </c>
      <c r="D147" s="2">
        <f>'PR-RAS'!E151</f>
        <v>0.03</v>
      </c>
      <c r="E147" s="2">
        <v>0</v>
      </c>
      <c r="F147" s="2">
        <v>0</v>
      </c>
      <c r="G147" s="3">
        <f t="shared" si="0"/>
        <v>0.12847999999999998</v>
      </c>
      <c r="H147" s="3">
        <f t="shared" si="1"/>
        <v>0.21000000000000005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5256161.7299999995</v>
      </c>
      <c r="D148" s="2">
        <f>'PR-RAS'!E152</f>
        <v>6585371.540000001</v>
      </c>
      <c r="E148" s="2">
        <v>0</v>
      </c>
      <c r="F148" s="2">
        <v>0</v>
      </c>
      <c r="G148" s="3">
        <f t="shared" si="0"/>
        <v>2708755.0070700003</v>
      </c>
      <c r="H148" s="3">
        <f t="shared" si="1"/>
        <v>0.72999999951571226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3757141.39</v>
      </c>
      <c r="D149" s="2">
        <f>'PR-RAS'!E153</f>
        <v>4708575.08</v>
      </c>
      <c r="E149" s="2">
        <v>0</v>
      </c>
      <c r="F149" s="2">
        <v>0</v>
      </c>
      <c r="G149" s="3">
        <f t="shared" si="0"/>
        <v>1949795.1494</v>
      </c>
      <c r="H149" s="3">
        <f t="shared" si="1"/>
        <v>0.47000000020489097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3000254.38</v>
      </c>
      <c r="D150" s="2">
        <f>'PR-RAS'!E154</f>
        <v>3753561.6599999997</v>
      </c>
      <c r="E150" s="2">
        <v>0</v>
      </c>
      <c r="F150" s="2">
        <v>0</v>
      </c>
      <c r="G150" s="3">
        <f t="shared" si="0"/>
        <v>1565599.2772999997</v>
      </c>
      <c r="H150" s="3">
        <f t="shared" si="1"/>
        <v>0.72000000020489097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2998146.31</v>
      </c>
      <c r="D151" s="2">
        <f>'PR-RAS'!E155</f>
        <v>3752046.53</v>
      </c>
      <c r="E151" s="2">
        <v>0</v>
      </c>
      <c r="F151" s="2">
        <v>0</v>
      </c>
      <c r="G151" s="3">
        <f t="shared" si="0"/>
        <v>1575335.9054999999</v>
      </c>
      <c r="H151" s="3">
        <f t="shared" si="1"/>
        <v>0.78000000026077032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2108.0700000000002</v>
      </c>
      <c r="D152" s="2">
        <f>'PR-RAS'!E156</f>
        <v>1515.13</v>
      </c>
      <c r="E152" s="2">
        <v>0</v>
      </c>
      <c r="F152" s="2">
        <v>0</v>
      </c>
      <c r="G152" s="3">
        <f t="shared" si="0"/>
        <v>775.88783000000001</v>
      </c>
      <c r="H152" s="3">
        <f t="shared" si="1"/>
        <v>0.20000000000027285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272383.81</v>
      </c>
      <c r="D155" s="2">
        <f>'PR-RAS'!E159</f>
        <v>346715.5</v>
      </c>
      <c r="E155" s="2">
        <v>0</v>
      </c>
      <c r="F155" s="2">
        <v>0</v>
      </c>
      <c r="G155" s="3">
        <f t="shared" si="0"/>
        <v>148735.48074</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484503.2</v>
      </c>
      <c r="D156" s="2">
        <f>'PR-RAS'!E160</f>
        <v>608297.92000000004</v>
      </c>
      <c r="E156" s="2">
        <v>0</v>
      </c>
      <c r="F156" s="2">
        <v>0</v>
      </c>
      <c r="G156" s="3">
        <f t="shared" si="0"/>
        <v>263670.35119999998</v>
      </c>
      <c r="H156" s="3">
        <f t="shared" si="1"/>
        <v>0.27999999996973202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484473.31</v>
      </c>
      <c r="D158" s="2">
        <f>'PR-RAS'!E162</f>
        <v>608297.92000000004</v>
      </c>
      <c r="E158" s="2">
        <v>0</v>
      </c>
      <c r="F158" s="2">
        <v>0</v>
      </c>
      <c r="G158" s="3">
        <f t="shared" si="0"/>
        <v>267067.85655000003</v>
      </c>
      <c r="H158" s="3">
        <f t="shared" si="1"/>
        <v>0.38999999995576218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29.89</v>
      </c>
      <c r="D159" s="2">
        <f>'PR-RAS'!E163</f>
        <v>0</v>
      </c>
      <c r="E159" s="2">
        <v>0</v>
      </c>
      <c r="F159" s="2">
        <v>0</v>
      </c>
      <c r="G159" s="3">
        <f t="shared" si="0"/>
        <v>4.72262</v>
      </c>
      <c r="H159" s="3">
        <f t="shared" si="1"/>
        <v>0.10999999999999943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1488769.13</v>
      </c>
      <c r="D160" s="2">
        <f>'PR-RAS'!E164</f>
        <v>1824256.6600000004</v>
      </c>
      <c r="E160" s="2">
        <v>0</v>
      </c>
      <c r="F160" s="2">
        <v>0</v>
      </c>
      <c r="G160" s="3">
        <f t="shared" si="0"/>
        <v>816827.90955000021</v>
      </c>
      <c r="H160" s="3">
        <f t="shared" si="1"/>
        <v>0.46999999950639904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184938.5</v>
      </c>
      <c r="D161" s="2">
        <f>'PR-RAS'!E165</f>
        <v>174827.00999999998</v>
      </c>
      <c r="E161" s="2">
        <v>0</v>
      </c>
      <c r="F161" s="2">
        <v>0</v>
      </c>
      <c r="G161" s="3">
        <f t="shared" si="0"/>
        <v>85534.803200000009</v>
      </c>
      <c r="H161" s="3">
        <f t="shared" si="1"/>
        <v>0.5099999999802094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102701.86</v>
      </c>
      <c r="D162" s="2">
        <f>'PR-RAS'!E166</f>
        <v>92073.8</v>
      </c>
      <c r="E162" s="2">
        <v>0</v>
      </c>
      <c r="F162" s="2">
        <v>0</v>
      </c>
      <c r="G162" s="3">
        <f t="shared" si="0"/>
        <v>46182.763060000005</v>
      </c>
      <c r="H162" s="3">
        <f t="shared" si="1"/>
        <v>0.33999999999650754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59567.38</v>
      </c>
      <c r="D163" s="2">
        <f>'PR-RAS'!E167</f>
        <v>60937.56</v>
      </c>
      <c r="E163" s="2">
        <v>0</v>
      </c>
      <c r="F163" s="2">
        <v>0</v>
      </c>
      <c r="G163" s="3">
        <f t="shared" si="0"/>
        <v>29393.685000000001</v>
      </c>
      <c r="H163" s="3">
        <f t="shared" si="1"/>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13774</v>
      </c>
      <c r="D164" s="2">
        <f>'PR-RAS'!E168</f>
        <v>12056.57</v>
      </c>
      <c r="E164" s="2">
        <v>0</v>
      </c>
      <c r="F164" s="2">
        <v>0</v>
      </c>
      <c r="G164" s="3">
        <f t="shared" si="0"/>
        <v>6175.6038200000003</v>
      </c>
      <c r="H164" s="3">
        <f t="shared" si="1"/>
        <v>0.43000000000029104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8895.26</v>
      </c>
      <c r="D165" s="2">
        <f>'PR-RAS'!E169</f>
        <v>9759.08</v>
      </c>
      <c r="E165" s="2">
        <v>0</v>
      </c>
      <c r="F165" s="2">
        <v>0</v>
      </c>
      <c r="G165" s="3">
        <f t="shared" si="0"/>
        <v>4659.8008799999998</v>
      </c>
      <c r="H165" s="3">
        <f t="shared" si="1"/>
        <v>0.34000000000014552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288863.11</v>
      </c>
      <c r="D166" s="2">
        <f>'PR-RAS'!E170</f>
        <v>326663.57000000007</v>
      </c>
      <c r="E166" s="2">
        <v>0</v>
      </c>
      <c r="F166" s="2">
        <v>0</v>
      </c>
      <c r="G166" s="3">
        <f t="shared" si="0"/>
        <v>155461.39125000002</v>
      </c>
      <c r="H166" s="3">
        <f t="shared" si="1"/>
        <v>0.53999999992083758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42829.21</v>
      </c>
      <c r="D167" s="2">
        <f>'PR-RAS'!E171</f>
        <v>42851.05</v>
      </c>
      <c r="E167" s="2">
        <v>0</v>
      </c>
      <c r="F167" s="2">
        <v>0</v>
      </c>
      <c r="G167" s="3">
        <f t="shared" si="0"/>
        <v>21336.197459999999</v>
      </c>
      <c r="H167" s="3">
        <f t="shared" si="1"/>
        <v>0.26000000000203727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86474.83</v>
      </c>
      <c r="D168" s="2">
        <f>'PR-RAS'!E172</f>
        <v>116242.66</v>
      </c>
      <c r="E168" s="2">
        <v>0</v>
      </c>
      <c r="F168" s="2">
        <v>0</v>
      </c>
      <c r="G168" s="3">
        <f t="shared" si="0"/>
        <v>53266.345050000004</v>
      </c>
      <c r="H168" s="3">
        <f t="shared" si="1"/>
        <v>0.50999999999476131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107312.43</v>
      </c>
      <c r="D169" s="2">
        <f>'PR-RAS'!E173</f>
        <v>114293.44</v>
      </c>
      <c r="E169" s="2">
        <v>0</v>
      </c>
      <c r="F169" s="2">
        <v>0</v>
      </c>
      <c r="G169" s="3">
        <f t="shared" si="0"/>
        <v>56431.084080000001</v>
      </c>
      <c r="H169" s="3">
        <f t="shared" si="1"/>
        <v>0.86999999999534339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12813.46</v>
      </c>
      <c r="D170" s="2">
        <f>'PR-RAS'!E174</f>
        <v>14288.53</v>
      </c>
      <c r="E170" s="2">
        <v>0</v>
      </c>
      <c r="F170" s="2">
        <v>0</v>
      </c>
      <c r="G170" s="3">
        <f t="shared" si="0"/>
        <v>6994.9978800000008</v>
      </c>
      <c r="H170" s="3">
        <f t="shared" si="1"/>
        <v>0.92999999999847205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30432.26</v>
      </c>
      <c r="D171" s="2">
        <f>'PR-RAS'!E175</f>
        <v>28192.62</v>
      </c>
      <c r="E171" s="2">
        <v>0</v>
      </c>
      <c r="F171" s="2">
        <v>0</v>
      </c>
      <c r="G171" s="3">
        <f t="shared" si="0"/>
        <v>14758.975</v>
      </c>
      <c r="H171" s="3">
        <f t="shared" si="1"/>
        <v>0.63999999999941792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9000.92</v>
      </c>
      <c r="D173" s="2">
        <f>'PR-RAS'!E177</f>
        <v>10795.27</v>
      </c>
      <c r="E173" s="2">
        <v>0</v>
      </c>
      <c r="F173" s="2">
        <v>0</v>
      </c>
      <c r="G173" s="3">
        <f t="shared" si="0"/>
        <v>5261.7311199999995</v>
      </c>
      <c r="H173" s="3">
        <f t="shared" si="1"/>
        <v>0.3500000000003638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866908.57</v>
      </c>
      <c r="D174" s="2">
        <f>'PR-RAS'!E178</f>
        <v>1062747.1800000002</v>
      </c>
      <c r="E174" s="2">
        <v>0</v>
      </c>
      <c r="F174" s="2">
        <v>0</v>
      </c>
      <c r="G174" s="3">
        <f t="shared" si="0"/>
        <v>517685.70688999997</v>
      </c>
      <c r="H174" s="3">
        <f t="shared" si="1"/>
        <v>0.61000000021886081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42913.01</v>
      </c>
      <c r="D175" s="2">
        <f>'PR-RAS'!E179</f>
        <v>50355.21</v>
      </c>
      <c r="E175" s="2">
        <v>0</v>
      </c>
      <c r="F175" s="2">
        <v>0</v>
      </c>
      <c r="G175" s="3">
        <f t="shared" si="0"/>
        <v>24990.476819999996</v>
      </c>
      <c r="H175" s="3">
        <f t="shared" si="1"/>
        <v>0.22000000000116415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128984.37</v>
      </c>
      <c r="D176" s="2">
        <f>'PR-RAS'!E180</f>
        <v>88767.29</v>
      </c>
      <c r="E176" s="2">
        <v>0</v>
      </c>
      <c r="F176" s="2">
        <v>0</v>
      </c>
      <c r="G176" s="3">
        <f t="shared" si="0"/>
        <v>53640.816249999989</v>
      </c>
      <c r="H176" s="3">
        <f t="shared" si="1"/>
        <v>0.65999999998894054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26097.26</v>
      </c>
      <c r="D177" s="2">
        <f>'PR-RAS'!E181</f>
        <v>52189.22</v>
      </c>
      <c r="E177" s="2">
        <v>0</v>
      </c>
      <c r="F177" s="2">
        <v>0</v>
      </c>
      <c r="G177" s="3">
        <f t="shared" si="0"/>
        <v>22963.723199999997</v>
      </c>
      <c r="H177" s="3">
        <f t="shared" si="1"/>
        <v>0.47999999999956344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25221.55</v>
      </c>
      <c r="D178" s="2">
        <f>'PR-RAS'!E182</f>
        <v>24247.1</v>
      </c>
      <c r="E178" s="2">
        <v>0</v>
      </c>
      <c r="F178" s="2">
        <v>0</v>
      </c>
      <c r="G178" s="3">
        <f t="shared" si="0"/>
        <v>13047.687749999999</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22331.09</v>
      </c>
      <c r="D179" s="2">
        <f>'PR-RAS'!E183</f>
        <v>37105.69</v>
      </c>
      <c r="E179" s="2">
        <v>0</v>
      </c>
      <c r="F179" s="2">
        <v>0</v>
      </c>
      <c r="G179" s="3">
        <f t="shared" si="0"/>
        <v>17184.559659999999</v>
      </c>
      <c r="H179" s="3">
        <f t="shared" si="1"/>
        <v>0.39999999999781721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16377.79</v>
      </c>
      <c r="D180" s="2">
        <f>'PR-RAS'!E184</f>
        <v>19612.91</v>
      </c>
      <c r="E180" s="2">
        <v>0</v>
      </c>
      <c r="F180" s="2">
        <v>0</v>
      </c>
      <c r="G180" s="3">
        <f t="shared" si="0"/>
        <v>9953.0461899999991</v>
      </c>
      <c r="H180" s="3">
        <f t="shared" si="1"/>
        <v>0.2999999999992724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554634.61</v>
      </c>
      <c r="D181" s="2">
        <f>'PR-RAS'!E185</f>
        <v>707571.68</v>
      </c>
      <c r="E181" s="2">
        <v>0</v>
      </c>
      <c r="F181" s="2">
        <v>0</v>
      </c>
      <c r="G181" s="3">
        <f t="shared" si="0"/>
        <v>354560.03460000001</v>
      </c>
      <c r="H181" s="3">
        <f t="shared" si="1"/>
        <v>0.7099999999627471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23242.41</v>
      </c>
      <c r="D182" s="2">
        <f>'PR-RAS'!E186</f>
        <v>18959.25</v>
      </c>
      <c r="E182" s="2">
        <v>0</v>
      </c>
      <c r="F182" s="2">
        <v>0</v>
      </c>
      <c r="G182" s="3">
        <f t="shared" si="0"/>
        <v>11070.12471</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27106.48</v>
      </c>
      <c r="D183" s="2">
        <f>'PR-RAS'!E187</f>
        <v>63938.83</v>
      </c>
      <c r="E183" s="2">
        <v>0</v>
      </c>
      <c r="F183" s="2">
        <v>0</v>
      </c>
      <c r="G183" s="3">
        <f t="shared" si="0"/>
        <v>28207.11348</v>
      </c>
      <c r="H183" s="3">
        <f t="shared" si="1"/>
        <v>0.64999999999781721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59177.26</v>
      </c>
      <c r="D184" s="2">
        <f>'PR-RAS'!E188</f>
        <v>108693.61</v>
      </c>
      <c r="E184" s="2">
        <v>0</v>
      </c>
      <c r="F184" s="2">
        <v>0</v>
      </c>
      <c r="G184" s="3">
        <f t="shared" si="0"/>
        <v>50611.299839999992</v>
      </c>
      <c r="H184" s="3">
        <f t="shared" si="1"/>
        <v>0.65000000000145519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88881.69</v>
      </c>
      <c r="D190" s="2">
        <f>'PR-RAS'!E194</f>
        <v>151325.29</v>
      </c>
      <c r="E190" s="2">
        <v>0</v>
      </c>
      <c r="F190" s="2">
        <v>0</v>
      </c>
      <c r="G190" s="3">
        <f t="shared" si="0"/>
        <v>73999.599029999998</v>
      </c>
      <c r="H190" s="3">
        <f t="shared" si="1"/>
        <v>0.60000000000582077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2282.2800000000002</v>
      </c>
      <c r="D191" s="2">
        <f>'PR-RAS'!E195</f>
        <v>2492.63</v>
      </c>
      <c r="E191" s="2">
        <v>0</v>
      </c>
      <c r="F191" s="2">
        <v>0</v>
      </c>
      <c r="G191" s="3">
        <f t="shared" si="0"/>
        <v>1380.8326000000002</v>
      </c>
      <c r="H191" s="3">
        <f t="shared" si="1"/>
        <v>0.65000000000009095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13199.22</v>
      </c>
      <c r="D192" s="2">
        <f>'PR-RAS'!E196</f>
        <v>12936.94</v>
      </c>
      <c r="E192" s="2">
        <v>0</v>
      </c>
      <c r="F192" s="2">
        <v>0</v>
      </c>
      <c r="G192" s="3">
        <f t="shared" si="0"/>
        <v>7462.9620999999997</v>
      </c>
      <c r="H192" s="3">
        <f t="shared" si="1"/>
        <v>0.27999999999883585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19969.330000000002</v>
      </c>
      <c r="D193" s="2">
        <f>'PR-RAS'!E197</f>
        <v>29193.95</v>
      </c>
      <c r="E193" s="2">
        <v>0</v>
      </c>
      <c r="F193" s="2">
        <v>0</v>
      </c>
      <c r="G193" s="3">
        <f t="shared" si="0"/>
        <v>15044.588160000003</v>
      </c>
      <c r="H193" s="3">
        <f t="shared" si="1"/>
        <v>0.38000000000101863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338.9</v>
      </c>
      <c r="D194" s="2">
        <f>'PR-RAS'!E198</f>
        <v>338.9</v>
      </c>
      <c r="E194" s="2">
        <v>0</v>
      </c>
      <c r="F194" s="2">
        <v>0</v>
      </c>
      <c r="G194" s="3">
        <f t="shared" si="0"/>
        <v>196.22309999999999</v>
      </c>
      <c r="H194" s="3">
        <f t="shared" si="1"/>
        <v>0.20000000000004547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9415.9699999999993</v>
      </c>
      <c r="D195" s="2">
        <f>'PR-RAS'!E199</f>
        <v>11035.49</v>
      </c>
      <c r="E195" s="2">
        <v>0</v>
      </c>
      <c r="F195" s="2">
        <v>0</v>
      </c>
      <c r="G195" s="3">
        <f t="shared" si="0"/>
        <v>6108.4682999999995</v>
      </c>
      <c r="H195" s="3">
        <f t="shared" si="1"/>
        <v>0.52000000000043656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1679.06</v>
      </c>
      <c r="D196" s="2">
        <f>'PR-RAS'!E200</f>
        <v>750</v>
      </c>
      <c r="E196" s="2">
        <v>0</v>
      </c>
      <c r="F196" s="2">
        <v>0</v>
      </c>
      <c r="G196" s="3">
        <f t="shared" si="0"/>
        <v>619.91669999999999</v>
      </c>
      <c r="H196" s="3">
        <f t="shared" si="1"/>
        <v>5.999999999994543E-2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41996.93</v>
      </c>
      <c r="D197" s="2">
        <f>'PR-RAS'!E201</f>
        <v>94577.38</v>
      </c>
      <c r="E197" s="2">
        <v>0</v>
      </c>
      <c r="F197" s="2">
        <v>0</v>
      </c>
      <c r="G197" s="3">
        <f t="shared" si="0"/>
        <v>45305.731240000001</v>
      </c>
      <c r="H197" s="3">
        <f t="shared" si="1"/>
        <v>0.45000000000436557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6986.6699999999992</v>
      </c>
      <c r="D198" s="2">
        <f>'PR-RAS'!E202</f>
        <v>10942.36</v>
      </c>
      <c r="E198" s="2">
        <v>0</v>
      </c>
      <c r="F198" s="2">
        <v>0</v>
      </c>
      <c r="G198" s="3">
        <f t="shared" si="0"/>
        <v>5687.6638300000004</v>
      </c>
      <c r="H198" s="3">
        <f t="shared" si="1"/>
        <v>0.69000000000141881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6986.6699999999992</v>
      </c>
      <c r="D212" s="2">
        <f>'PR-RAS'!E216</f>
        <v>10942.36</v>
      </c>
      <c r="E212" s="2">
        <v>0</v>
      </c>
      <c r="F212" s="2">
        <v>0</v>
      </c>
      <c r="G212" s="3">
        <f t="shared" si="0"/>
        <v>6091.8632899999993</v>
      </c>
      <c r="H212" s="3">
        <f t="shared" si="1"/>
        <v>0.69000000000141881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6641.37</v>
      </c>
      <c r="D213" s="2">
        <f>'PR-RAS'!E217</f>
        <v>10669.97</v>
      </c>
      <c r="E213" s="2">
        <v>0</v>
      </c>
      <c r="F213" s="2">
        <v>0</v>
      </c>
      <c r="G213" s="3">
        <f t="shared" si="0"/>
        <v>5932.0377199999994</v>
      </c>
      <c r="H213" s="3">
        <f t="shared" si="1"/>
        <v>0.4000000000005457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342.57</v>
      </c>
      <c r="D214" s="2">
        <f>'PR-RAS'!E218</f>
        <v>264.79000000000002</v>
      </c>
      <c r="E214" s="2">
        <v>0</v>
      </c>
      <c r="F214" s="2">
        <v>0</v>
      </c>
      <c r="G214" s="3">
        <f t="shared" si="0"/>
        <v>185.76795000000001</v>
      </c>
      <c r="H214" s="3">
        <f t="shared" si="1"/>
        <v>0.63999999999998636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2.73</v>
      </c>
      <c r="D215" s="2">
        <f>'PR-RAS'!E219</f>
        <v>7.6</v>
      </c>
      <c r="E215" s="2">
        <v>0</v>
      </c>
      <c r="F215" s="2">
        <v>0</v>
      </c>
      <c r="G215" s="3">
        <f t="shared" si="0"/>
        <v>3.8370199999999999</v>
      </c>
      <c r="H215" s="3">
        <f t="shared" si="1"/>
        <v>0.67000000000000037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39197.440000000002</v>
      </c>
      <c r="E226" s="2">
        <v>0</v>
      </c>
      <c r="F226" s="2">
        <v>0</v>
      </c>
      <c r="G226" s="3">
        <f t="shared" si="0"/>
        <v>17638.848000000002</v>
      </c>
      <c r="H226" s="3">
        <f t="shared" si="1"/>
        <v>0.44000000000232831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39197.440000000002</v>
      </c>
      <c r="E230" s="2">
        <v>0</v>
      </c>
      <c r="F230" s="2">
        <v>0</v>
      </c>
      <c r="G230" s="3">
        <f t="shared" si="0"/>
        <v>17952.427520000001</v>
      </c>
      <c r="H230" s="3">
        <f t="shared" si="1"/>
        <v>0.44000000000232831</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39197.440000000002</v>
      </c>
      <c r="E231" s="2">
        <v>0</v>
      </c>
      <c r="F231" s="2">
        <v>0</v>
      </c>
      <c r="G231" s="3">
        <f t="shared" si="0"/>
        <v>18030.822400000001</v>
      </c>
      <c r="H231" s="3">
        <f t="shared" si="1"/>
        <v>0.44000000000232831</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3264.54</v>
      </c>
      <c r="D258" s="2">
        <f>'PR-RAS'!E262</f>
        <v>2400</v>
      </c>
      <c r="E258" s="2">
        <v>0</v>
      </c>
      <c r="F258" s="2">
        <v>0</v>
      </c>
      <c r="G258" s="3">
        <f t="shared" si="0"/>
        <v>2072.5867800000001</v>
      </c>
      <c r="H258" s="3">
        <f t="shared" si="1"/>
        <v>0.46000000000003638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3264.54</v>
      </c>
      <c r="D265" s="2">
        <f>'PR-RAS'!E269</f>
        <v>2400</v>
      </c>
      <c r="E265" s="2">
        <v>0</v>
      </c>
      <c r="F265" s="2">
        <v>0</v>
      </c>
      <c r="G265" s="3">
        <f t="shared" si="0"/>
        <v>2129.03856</v>
      </c>
      <c r="H265" s="3">
        <f t="shared" si="1"/>
        <v>0.46000000000003638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3264.54</v>
      </c>
      <c r="D266" s="2">
        <f>'PR-RAS'!E270</f>
        <v>2400</v>
      </c>
      <c r="E266" s="2">
        <v>0</v>
      </c>
      <c r="F266" s="2">
        <v>0</v>
      </c>
      <c r="G266" s="3">
        <f t="shared" si="0"/>
        <v>2137.1031000000003</v>
      </c>
      <c r="H266" s="3">
        <f t="shared" si="1"/>
        <v>0.46000000000003638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5256161.7299999995</v>
      </c>
      <c r="D295" s="2">
        <f>'PR-RAS'!E299</f>
        <v>6585371.540000001</v>
      </c>
      <c r="E295" s="2">
        <v>0</v>
      </c>
      <c r="F295" s="2">
        <v>0</v>
      </c>
      <c r="G295" s="3">
        <f t="shared" si="12"/>
        <v>5417510.0141400006</v>
      </c>
      <c r="H295" s="3">
        <f t="shared" si="13"/>
        <v>0.72999999951571226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76702.130000001751</v>
      </c>
      <c r="D296" s="2">
        <f>'PR-RAS'!E300</f>
        <v>186670.68999999948</v>
      </c>
      <c r="E296" s="2">
        <v>0</v>
      </c>
      <c r="F296" s="2">
        <v>0</v>
      </c>
      <c r="G296" s="3">
        <f t="shared" si="12"/>
        <v>132762.83545000019</v>
      </c>
      <c r="H296" s="3">
        <f t="shared" si="13"/>
        <v>0.44000000227242708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66451.42</v>
      </c>
      <c r="D299" s="2">
        <f>'PR-RAS'!E303</f>
        <v>125136.46</v>
      </c>
      <c r="E299" s="2">
        <v>0</v>
      </c>
      <c r="F299" s="2">
        <v>0</v>
      </c>
      <c r="G299" s="3">
        <f t="shared" si="12"/>
        <v>94383.853320000009</v>
      </c>
      <c r="H299" s="3">
        <f t="shared" si="13"/>
        <v>0.88000000000465661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19635.150000000001</v>
      </c>
      <c r="D300" s="2">
        <f>'PR-RAS'!E304</f>
        <v>38582.910000000003</v>
      </c>
      <c r="E300" s="2">
        <v>0</v>
      </c>
      <c r="F300" s="2">
        <v>0</v>
      </c>
      <c r="G300" s="3">
        <f t="shared" si="12"/>
        <v>28943.490030000001</v>
      </c>
      <c r="H300" s="3">
        <f t="shared" si="13"/>
        <v>0.23999999999796273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43.2</v>
      </c>
      <c r="D301" s="2">
        <f>'PR-RAS'!E305</f>
        <v>877.35</v>
      </c>
      <c r="E301" s="2">
        <v>0</v>
      </c>
      <c r="F301" s="2">
        <v>0</v>
      </c>
      <c r="G301" s="3">
        <f t="shared" si="12"/>
        <v>539.37</v>
      </c>
      <c r="H301" s="3">
        <f t="shared" si="13"/>
        <v>0.55000000000002558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v>
      </c>
      <c r="D303" s="2">
        <f>'PR-RAS'!E308</f>
        <v>1500</v>
      </c>
      <c r="E303" s="2">
        <v>0</v>
      </c>
      <c r="F303" s="2">
        <v>0</v>
      </c>
      <c r="G303" s="3">
        <f t="shared" si="12"/>
        <v>906.90599999999995</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v>
      </c>
      <c r="D316" s="2">
        <f>'PR-RAS'!E321</f>
        <v>1500</v>
      </c>
      <c r="E316" s="2">
        <v>0</v>
      </c>
      <c r="F316" s="2">
        <v>0</v>
      </c>
      <c r="G316" s="3">
        <f t="shared" si="12"/>
        <v>945.94500000000005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v>
      </c>
      <c r="D322" s="2">
        <f>'PR-RAS'!E327</f>
        <v>1500</v>
      </c>
      <c r="E322" s="2">
        <v>0</v>
      </c>
      <c r="F322" s="2">
        <v>0</v>
      </c>
      <c r="G322" s="3">
        <f t="shared" si="12"/>
        <v>963.96300000000008</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3</v>
      </c>
      <c r="D323" s="2">
        <f>'PR-RAS'!E328</f>
        <v>0</v>
      </c>
      <c r="E323" s="2">
        <v>0</v>
      </c>
      <c r="F323" s="2">
        <v>0</v>
      </c>
      <c r="G323" s="3">
        <f t="shared" si="12"/>
        <v>0.96599999999999997</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1500</v>
      </c>
      <c r="E329" s="2">
        <v>0</v>
      </c>
      <c r="F329" s="2">
        <v>0</v>
      </c>
      <c r="G329" s="3">
        <f t="shared" si="12"/>
        <v>984</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181543.78999999998</v>
      </c>
      <c r="D355" s="2">
        <f>'PR-RAS'!E360</f>
        <v>206726.14</v>
      </c>
      <c r="E355" s="2">
        <v>0</v>
      </c>
      <c r="F355" s="2">
        <v>0</v>
      </c>
      <c r="G355" s="3">
        <f t="shared" si="12"/>
        <v>210628.60878000001</v>
      </c>
      <c r="H355" s="3">
        <f t="shared" si="13"/>
        <v>0.3500000000349246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181543.78999999998</v>
      </c>
      <c r="D368" s="2">
        <f>'PR-RAS'!E373</f>
        <v>161562.75</v>
      </c>
      <c r="E368" s="2">
        <v>0</v>
      </c>
      <c r="F368" s="2">
        <v>0</v>
      </c>
      <c r="G368" s="3">
        <f t="shared" si="12"/>
        <v>185213.62943</v>
      </c>
      <c r="H368" s="3">
        <f t="shared" si="13"/>
        <v>0.46000000002095476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181543.78999999998</v>
      </c>
      <c r="D374" s="2">
        <f>'PR-RAS'!E379</f>
        <v>161562.75</v>
      </c>
      <c r="E374" s="2">
        <v>0</v>
      </c>
      <c r="F374" s="2">
        <v>0</v>
      </c>
      <c r="G374" s="3">
        <f t="shared" si="12"/>
        <v>188241.64517</v>
      </c>
      <c r="H374" s="3">
        <f t="shared" si="13"/>
        <v>0.46000000002095476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25832.23</v>
      </c>
      <c r="D375" s="2">
        <f>'PR-RAS'!E380</f>
        <v>26519.7</v>
      </c>
      <c r="E375" s="2">
        <v>0</v>
      </c>
      <c r="F375" s="2">
        <v>0</v>
      </c>
      <c r="G375" s="3">
        <f t="shared" si="12"/>
        <v>29497.98962</v>
      </c>
      <c r="H375" s="3">
        <f t="shared" si="13"/>
        <v>0.52999999999883585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6896.75</v>
      </c>
      <c r="E376" s="2">
        <v>0</v>
      </c>
      <c r="F376" s="2">
        <v>0</v>
      </c>
      <c r="G376" s="3">
        <f t="shared" si="12"/>
        <v>5172.5625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85748.12</v>
      </c>
      <c r="D377" s="2">
        <f>'PR-RAS'!E382</f>
        <v>13389.06</v>
      </c>
      <c r="E377" s="2">
        <v>0</v>
      </c>
      <c r="F377" s="2">
        <v>0</v>
      </c>
      <c r="G377" s="3">
        <f t="shared" si="12"/>
        <v>42309.866239999996</v>
      </c>
      <c r="H377" s="3">
        <f t="shared" si="13"/>
        <v>0.17999999999483407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39036.31</v>
      </c>
      <c r="D380" s="2">
        <f>'PR-RAS'!E385</f>
        <v>1200</v>
      </c>
      <c r="E380" s="2">
        <v>0</v>
      </c>
      <c r="F380" s="2">
        <v>0</v>
      </c>
      <c r="G380" s="3">
        <f t="shared" si="12"/>
        <v>15704.361489999999</v>
      </c>
      <c r="H380" s="3">
        <f t="shared" si="13"/>
        <v>0.30999999999767169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30927.13</v>
      </c>
      <c r="D381" s="2">
        <f>'PR-RAS'!E386</f>
        <v>113557.24</v>
      </c>
      <c r="E381" s="2">
        <v>0</v>
      </c>
      <c r="F381" s="2">
        <v>0</v>
      </c>
      <c r="G381" s="3">
        <f t="shared" si="12"/>
        <v>98055.81180000001</v>
      </c>
      <c r="H381" s="3">
        <f t="shared" si="13"/>
        <v>0.37000000000625732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45163.39</v>
      </c>
      <c r="E407" s="2">
        <v>0</v>
      </c>
      <c r="F407" s="2">
        <v>0</v>
      </c>
      <c r="G407" s="3">
        <f t="shared" si="12"/>
        <v>36672.672680000003</v>
      </c>
      <c r="H407" s="3">
        <f t="shared" si="13"/>
        <v>0.38999999999941792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45163.39</v>
      </c>
      <c r="E408" s="2">
        <v>0</v>
      </c>
      <c r="F408" s="2">
        <v>0</v>
      </c>
      <c r="G408" s="3">
        <f t="shared" si="12"/>
        <v>36762.999459999999</v>
      </c>
      <c r="H408" s="3">
        <f t="shared" si="13"/>
        <v>0.38999999999941792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181540.78999999998</v>
      </c>
      <c r="D413" s="2">
        <f>'PR-RAS'!E418</f>
        <v>205226.14</v>
      </c>
      <c r="E413" s="2">
        <v>0</v>
      </c>
      <c r="F413" s="2">
        <v>0</v>
      </c>
      <c r="G413" s="3">
        <f t="shared" si="12"/>
        <v>243901.14484000002</v>
      </c>
      <c r="H413" s="3">
        <f t="shared" si="13"/>
        <v>0.3500000000349246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107488.36</v>
      </c>
      <c r="D415" s="2">
        <f>'PR-RAS'!E420</f>
        <v>153907.67000000001</v>
      </c>
      <c r="E415" s="2">
        <v>0</v>
      </c>
      <c r="F415" s="2">
        <v>0</v>
      </c>
      <c r="G415" s="3">
        <f t="shared" si="12"/>
        <v>171935.73180000001</v>
      </c>
      <c r="H415" s="3">
        <f t="shared" si="13"/>
        <v>0.68999999998777639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5332866.8600000013</v>
      </c>
      <c r="D417" s="2">
        <f>'PR-RAS'!E422</f>
        <v>6773542.2300000004</v>
      </c>
      <c r="E417" s="2">
        <v>0</v>
      </c>
      <c r="F417" s="2">
        <v>0</v>
      </c>
      <c r="G417" s="3">
        <f t="shared" si="12"/>
        <v>7854059.7491199998</v>
      </c>
      <c r="H417" s="3">
        <f t="shared" si="13"/>
        <v>0.36999999918043613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5437705.5199999996</v>
      </c>
      <c r="D418" s="2">
        <f>'PR-RAS'!E423</f>
        <v>6792097.6800000006</v>
      </c>
      <c r="E418" s="2">
        <v>0</v>
      </c>
      <c r="F418" s="2">
        <v>0</v>
      </c>
      <c r="G418" s="3">
        <f t="shared" si="12"/>
        <v>7932132.666960001</v>
      </c>
      <c r="H418" s="3">
        <f t="shared" si="13"/>
        <v>0.79999999981373549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104838.65999999829</v>
      </c>
      <c r="D420" s="2">
        <f>'PR-RAS'!E425</f>
        <v>18555.450000000186</v>
      </c>
      <c r="E420" s="2">
        <v>0</v>
      </c>
      <c r="F420" s="2">
        <v>0</v>
      </c>
      <c r="G420" s="3">
        <f t="shared" si="12"/>
        <v>59476.865639999436</v>
      </c>
      <c r="H420" s="3">
        <f t="shared" si="13"/>
        <v>0.79000000189989805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173939.78</v>
      </c>
      <c r="D422" s="2">
        <f>'PR-RAS'!E427</f>
        <v>279044.13</v>
      </c>
      <c r="E422" s="2">
        <v>0</v>
      </c>
      <c r="F422" s="2">
        <v>0</v>
      </c>
      <c r="G422" s="3">
        <f t="shared" si="12"/>
        <v>308183.80484</v>
      </c>
      <c r="H422" s="3">
        <f t="shared" si="13"/>
        <v>0.35000000000582077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19635.150000000001</v>
      </c>
      <c r="D423" s="2">
        <f>'PR-RAS'!E428</f>
        <v>38582.910000000003</v>
      </c>
      <c r="E423" s="2">
        <v>0</v>
      </c>
      <c r="F423" s="2">
        <v>0</v>
      </c>
      <c r="G423" s="3">
        <f t="shared" si="12"/>
        <v>40850.009339999997</v>
      </c>
      <c r="H423" s="3">
        <f t="shared" si="13"/>
        <v>0.23999999999796273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5332866.8600000013</v>
      </c>
      <c r="D637" s="2">
        <f>'PR-RAS'!E643</f>
        <v>6773542.2300000004</v>
      </c>
      <c r="E637" s="2">
        <v>0</v>
      </c>
      <c r="F637" s="2">
        <v>0</v>
      </c>
      <c r="G637" s="3">
        <f t="shared" si="14"/>
        <v>12007649.039520001</v>
      </c>
      <c r="H637" s="3">
        <f t="shared" si="15"/>
        <v>0.36999999918043613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5437705.5199999996</v>
      </c>
      <c r="D638" s="2">
        <f>'PR-RAS'!E644</f>
        <v>6792097.6800000006</v>
      </c>
      <c r="E638" s="2">
        <v>0</v>
      </c>
      <c r="F638" s="2">
        <v>0</v>
      </c>
      <c r="G638" s="3">
        <f t="shared" si="14"/>
        <v>12116950.860560002</v>
      </c>
      <c r="H638" s="3">
        <f t="shared" si="15"/>
        <v>0.79999999981373549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104838.65999999829</v>
      </c>
      <c r="D640" s="2">
        <f>'PR-RAS'!E646</f>
        <v>18555.450000000186</v>
      </c>
      <c r="E640" s="2">
        <v>0</v>
      </c>
      <c r="F640" s="2">
        <v>0</v>
      </c>
      <c r="G640" s="3">
        <f t="shared" si="14"/>
        <v>90705.768839999146</v>
      </c>
      <c r="H640" s="3">
        <f t="shared" si="15"/>
        <v>0.79000000189989805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173939.78</v>
      </c>
      <c r="D642" s="2">
        <f>'PR-RAS'!E648</f>
        <v>279044.13</v>
      </c>
      <c r="E642" s="2">
        <v>0</v>
      </c>
      <c r="F642" s="2">
        <v>0</v>
      </c>
      <c r="G642" s="3">
        <f t="shared" si="14"/>
        <v>469229.97364000004</v>
      </c>
      <c r="H642" s="3">
        <f t="shared" si="15"/>
        <v>0.35000000000582077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278778.43999999831</v>
      </c>
      <c r="D644" s="2">
        <f>'PR-RAS'!E650</f>
        <v>297599.58000000019</v>
      </c>
      <c r="E644" s="2">
        <v>0</v>
      </c>
      <c r="F644" s="2">
        <v>0</v>
      </c>
      <c r="G644" s="3">
        <f t="shared" si="14"/>
        <v>561967.59679999913</v>
      </c>
      <c r="H644" s="3">
        <f t="shared" si="15"/>
        <v>0.85999999812338501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366.65</v>
      </c>
      <c r="D645" s="2">
        <f>'PR-RAS'!E651</f>
        <v>367.5</v>
      </c>
      <c r="E645" s="2">
        <v>0</v>
      </c>
      <c r="F645" s="2">
        <v>0</v>
      </c>
      <c r="G645" s="3">
        <f t="shared" si="14"/>
        <v>709.46260000000007</v>
      </c>
      <c r="H645" s="3">
        <f t="shared" si="15"/>
        <v>0.85000000000002274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177485.69</v>
      </c>
      <c r="D646" s="2">
        <f>'PR-RAS'!E653</f>
        <v>160983.04000000001</v>
      </c>
      <c r="E646" s="2">
        <v>0</v>
      </c>
      <c r="F646" s="2">
        <v>0</v>
      </c>
      <c r="G646" s="3">
        <f t="shared" si="14"/>
        <v>322146.39165000001</v>
      </c>
      <c r="H646" s="3">
        <f t="shared" si="15"/>
        <v>0.35000000000582077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5511084.8600000003</v>
      </c>
      <c r="D647" s="2">
        <f>'PR-RAS'!E654</f>
        <v>7028950.6600000001</v>
      </c>
      <c r="E647" s="2">
        <v>0</v>
      </c>
      <c r="F647" s="2">
        <v>0</v>
      </c>
      <c r="G647" s="3">
        <f t="shared" si="14"/>
        <v>12641565.072280001</v>
      </c>
      <c r="H647" s="3">
        <f t="shared" si="15"/>
        <v>0.47999999951571226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5527587.5099999998</v>
      </c>
      <c r="D648" s="2">
        <f>'PR-RAS'!E655</f>
        <v>6987155.0599999996</v>
      </c>
      <c r="E648" s="2">
        <v>0</v>
      </c>
      <c r="F648" s="2">
        <v>0</v>
      </c>
      <c r="G648" s="3">
        <f t="shared" si="14"/>
        <v>12617727.76661</v>
      </c>
      <c r="H648" s="3">
        <f t="shared" si="15"/>
        <v>0.54999999981373549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160983.04000000097</v>
      </c>
      <c r="D649" s="2">
        <f>'PR-RAS'!E656</f>
        <v>202778.6400000006</v>
      </c>
      <c r="E649" s="2">
        <v>0</v>
      </c>
      <c r="F649" s="2">
        <v>0</v>
      </c>
      <c r="G649" s="3">
        <f t="shared" si="14"/>
        <v>367118.12736000144</v>
      </c>
      <c r="H649" s="3">
        <f t="shared" si="15"/>
        <v>0.40000000037252903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131</v>
      </c>
      <c r="D651" s="2">
        <f>'PR-RAS'!E658</f>
        <v>138</v>
      </c>
      <c r="E651" s="2">
        <v>0</v>
      </c>
      <c r="F651" s="2">
        <v>0</v>
      </c>
      <c r="G651" s="3">
        <f t="shared" si="14"/>
        <v>264.55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126</v>
      </c>
      <c r="D653" s="2">
        <f>'PR-RAS'!E660</f>
        <v>132</v>
      </c>
      <c r="E653" s="2">
        <v>0</v>
      </c>
      <c r="F653" s="2">
        <v>0</v>
      </c>
      <c r="G653" s="3">
        <f t="shared" si="14"/>
        <v>254.28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88277</v>
      </c>
      <c r="D676" s="2">
        <f>'PR-RAS'!E683</f>
        <v>91580</v>
      </c>
      <c r="E676" s="2">
        <v>0</v>
      </c>
      <c r="F676" s="2">
        <v>0</v>
      </c>
      <c r="G676" s="3">
        <f t="shared" si="14"/>
        <v>183219.97500000001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649384.85</v>
      </c>
      <c r="D717" s="2">
        <f>'PR-RAS'!E724</f>
        <v>696574.55</v>
      </c>
      <c r="E717" s="2">
        <v>0</v>
      </c>
      <c r="F717" s="2">
        <v>0</v>
      </c>
      <c r="G717" s="3">
        <f t="shared" si="14"/>
        <v>1462454.3082000001</v>
      </c>
      <c r="H717" s="3">
        <f t="shared" si="15"/>
        <v>0.59999999997671694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24075.49</v>
      </c>
      <c r="D725" s="2">
        <f>'PR-RAS'!E732</f>
        <v>17713.43</v>
      </c>
      <c r="E725" s="2">
        <v>0</v>
      </c>
      <c r="F725" s="2">
        <v>0</v>
      </c>
      <c r="G725" s="3">
        <f t="shared" si="14"/>
        <v>43079.701400000005</v>
      </c>
      <c r="H725" s="3">
        <f t="shared" si="15"/>
        <v>0.92000000000189175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1680</v>
      </c>
      <c r="D726" s="2">
        <f>'PR-RAS'!E733</f>
        <v>1200</v>
      </c>
      <c r="E726" s="2">
        <v>0</v>
      </c>
      <c r="F726" s="2">
        <v>0</v>
      </c>
      <c r="G726" s="3">
        <f t="shared" si="14"/>
        <v>2958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59567.38</v>
      </c>
      <c r="D727" s="2">
        <f>'PR-RAS'!E734</f>
        <v>60937.56</v>
      </c>
      <c r="E727" s="2">
        <v>0</v>
      </c>
      <c r="F727" s="2">
        <v>0</v>
      </c>
      <c r="G727" s="3">
        <f t="shared" si="14"/>
        <v>131727.255</v>
      </c>
      <c r="H727" s="3">
        <f t="shared" si="15"/>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3670.43</v>
      </c>
      <c r="D729" s="2">
        <f>'PR-RAS'!E736</f>
        <v>6747.6</v>
      </c>
      <c r="E729" s="2">
        <v>0</v>
      </c>
      <c r="F729" s="2">
        <v>0</v>
      </c>
      <c r="G729" s="3">
        <f t="shared" si="14"/>
        <v>12496.57864</v>
      </c>
      <c r="H729" s="3">
        <f t="shared" si="15"/>
        <v>0.82999999999947249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377592.97</v>
      </c>
      <c r="D730" s="2">
        <f>'PR-RAS'!E737</f>
        <v>501233.49</v>
      </c>
      <c r="E730" s="2">
        <v>0</v>
      </c>
      <c r="F730" s="2">
        <v>0</v>
      </c>
      <c r="G730" s="3">
        <f t="shared" si="14"/>
        <v>1006063.70355</v>
      </c>
      <c r="H730" s="3">
        <f t="shared" si="15"/>
        <v>0.52000000001862645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50656.56</v>
      </c>
      <c r="D731" s="2">
        <f>'PR-RAS'!E738</f>
        <v>42019.03</v>
      </c>
      <c r="E731" s="2">
        <v>0</v>
      </c>
      <c r="F731" s="2">
        <v>0</v>
      </c>
      <c r="G731" s="3">
        <f t="shared" si="14"/>
        <v>98327.0726</v>
      </c>
      <c r="H731" s="3">
        <f t="shared" si="15"/>
        <v>0.47000000000116415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51166.79</v>
      </c>
      <c r="D732" s="2">
        <f>'PR-RAS'!E739</f>
        <v>79669.960000000006</v>
      </c>
      <c r="E732" s="2">
        <v>0</v>
      </c>
      <c r="F732" s="2">
        <v>0</v>
      </c>
      <c r="G732" s="3">
        <f t="shared" si="14"/>
        <v>153880.40501000002</v>
      </c>
      <c r="H732" s="3">
        <f t="shared" si="15"/>
        <v>0.24999999999272404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2282.2800000000002</v>
      </c>
      <c r="D734" s="2">
        <f>'PR-RAS'!E741</f>
        <v>2492.63</v>
      </c>
      <c r="E734" s="2">
        <v>0</v>
      </c>
      <c r="F734" s="2">
        <v>0</v>
      </c>
      <c r="G734" s="3">
        <f t="shared" si="14"/>
        <v>5327.1068200000009</v>
      </c>
      <c r="H734" s="3">
        <f t="shared" si="15"/>
        <v>0.65000000000009095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1134.8</v>
      </c>
      <c r="D735" s="2">
        <f>'PR-RAS'!E742</f>
        <v>828.94</v>
      </c>
      <c r="E735" s="2">
        <v>0</v>
      </c>
      <c r="F735" s="2">
        <v>0</v>
      </c>
      <c r="G735" s="3">
        <f t="shared" si="14"/>
        <v>2049.8271200000004</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8064</v>
      </c>
      <c r="D737" s="2">
        <f>'PR-RAS'!E744</f>
        <v>9312</v>
      </c>
      <c r="E737" s="2">
        <v>0</v>
      </c>
      <c r="F737" s="2">
        <v>0</v>
      </c>
      <c r="G737" s="3">
        <f t="shared" si="28"/>
        <v>19642.367999999999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3264.54</v>
      </c>
      <c r="D839" s="2">
        <f>'PR-RAS'!E846</f>
        <v>2400</v>
      </c>
      <c r="E839" s="2">
        <v>0</v>
      </c>
      <c r="F839" s="2">
        <v>0</v>
      </c>
      <c r="G839" s="3">
        <f t="shared" si="34"/>
        <v>6758.0845199999994</v>
      </c>
      <c r="H839" s="3">
        <f t="shared" si="35"/>
        <v>0.46000000000003638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10591173.57</v>
      </c>
      <c r="D1011" s="7">
        <f>BILANCA!E6</f>
        <v>10651034.509999998</v>
      </c>
      <c r="E1011" s="7">
        <v>0</v>
      </c>
      <c r="F1011" s="7">
        <v>0</v>
      </c>
      <c r="G1011" s="8">
        <f t="shared" ref="G1011:G1306" si="38">B1011/1000*C1011+B1011/500*D1011</f>
        <v>31893.242589999994</v>
      </c>
      <c r="H1011" s="8">
        <f t="shared" si="35"/>
        <v>0.92000000178813934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10404338.859999999</v>
      </c>
      <c r="D1012" s="2">
        <f>BILANCA!E7</f>
        <v>10393977.929999998</v>
      </c>
      <c r="E1012" s="2">
        <v>0</v>
      </c>
      <c r="F1012" s="2">
        <v>0</v>
      </c>
      <c r="G1012" s="3">
        <f t="shared" si="38"/>
        <v>62384.589439999989</v>
      </c>
      <c r="H1012" s="3">
        <f t="shared" si="35"/>
        <v>0.21000000275671482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1798.9799999999996</v>
      </c>
      <c r="D1013" s="2">
        <f>BILANCA!E8</f>
        <v>624.70000000000027</v>
      </c>
      <c r="E1013" s="2">
        <v>0</v>
      </c>
      <c r="F1013" s="2">
        <v>0</v>
      </c>
      <c r="G1013" s="3">
        <f t="shared" si="38"/>
        <v>9.1451400000000014</v>
      </c>
      <c r="H1013" s="3">
        <f t="shared" si="35"/>
        <v>0.32000000000016371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7822.29</v>
      </c>
      <c r="D1015" s="2">
        <f>BILANCA!E10</f>
        <v>4165.8500000000004</v>
      </c>
      <c r="E1015" s="2">
        <v>0</v>
      </c>
      <c r="F1015" s="2">
        <v>0</v>
      </c>
      <c r="G1015" s="3">
        <f t="shared" si="38"/>
        <v>80.769949999999994</v>
      </c>
      <c r="H1015" s="3">
        <f t="shared" si="35"/>
        <v>0.43999999999959982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6023.31</v>
      </c>
      <c r="D1016" s="2">
        <f>BILANCA!E11</f>
        <v>3541.15</v>
      </c>
      <c r="E1016" s="2">
        <v>0</v>
      </c>
      <c r="F1016" s="2">
        <v>0</v>
      </c>
      <c r="G1016" s="3">
        <f t="shared" si="38"/>
        <v>78.633660000000006</v>
      </c>
      <c r="H1016" s="3">
        <f t="shared" si="35"/>
        <v>0.46000000000049113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10402539.879999999</v>
      </c>
      <c r="D1017" s="2">
        <f>BILANCA!E12</f>
        <v>10390463.549999999</v>
      </c>
      <c r="E1017" s="2">
        <v>0</v>
      </c>
      <c r="F1017" s="2">
        <v>0</v>
      </c>
      <c r="G1017" s="3">
        <f t="shared" si="38"/>
        <v>218284.26885999995</v>
      </c>
      <c r="H1017" s="3">
        <f t="shared" si="35"/>
        <v>0.57000000216066837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10151936.84</v>
      </c>
      <c r="D1018" s="2">
        <f>BILANCA!E13</f>
        <v>10053550.229999999</v>
      </c>
      <c r="E1018" s="2">
        <v>0</v>
      </c>
      <c r="F1018" s="2">
        <v>0</v>
      </c>
      <c r="G1018" s="3">
        <f t="shared" si="38"/>
        <v>242072.29839999997</v>
      </c>
      <c r="H1018" s="3">
        <f t="shared" si="35"/>
        <v>0.3899999987334013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11469350.890000001</v>
      </c>
      <c r="D1020" s="2">
        <f>BILANCA!E15</f>
        <v>11514514.279999999</v>
      </c>
      <c r="E1020" s="2">
        <v>0</v>
      </c>
      <c r="F1020" s="2">
        <v>0</v>
      </c>
      <c r="G1020" s="3">
        <f t="shared" si="38"/>
        <v>344983.79450000002</v>
      </c>
      <c r="H1020" s="3">
        <f t="shared" si="35"/>
        <v>0.3899999987334013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1317414.05</v>
      </c>
      <c r="D1023" s="2">
        <f>BILANCA!E18</f>
        <v>1460964.05</v>
      </c>
      <c r="E1023" s="2">
        <v>0</v>
      </c>
      <c r="F1023" s="2">
        <v>0</v>
      </c>
      <c r="G1023" s="3">
        <f t="shared" si="38"/>
        <v>55111.447950000002</v>
      </c>
      <c r="H1023" s="3">
        <f t="shared" si="35"/>
        <v>0.10000000009313226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250603.04000000004</v>
      </c>
      <c r="D1024" s="2">
        <f>BILANCA!E19</f>
        <v>336913.3200000003</v>
      </c>
      <c r="E1024" s="2">
        <v>0</v>
      </c>
      <c r="F1024" s="2">
        <v>0</v>
      </c>
      <c r="G1024" s="3">
        <f t="shared" si="38"/>
        <v>12942.015520000008</v>
      </c>
      <c r="H1024" s="3">
        <f t="shared" si="35"/>
        <v>0.36000000033527613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124717.03</v>
      </c>
      <c r="D1025" s="2">
        <f>BILANCA!E20</f>
        <v>138373.07999999999</v>
      </c>
      <c r="E1025" s="2">
        <v>0</v>
      </c>
      <c r="F1025" s="2">
        <v>0</v>
      </c>
      <c r="G1025" s="3">
        <f t="shared" si="38"/>
        <v>6021.9478499999996</v>
      </c>
      <c r="H1025" s="3">
        <f t="shared" si="35"/>
        <v>0.10999999998603016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224108.15</v>
      </c>
      <c r="D1026" s="2">
        <f>BILANCA!E21</f>
        <v>228753.9</v>
      </c>
      <c r="E1026" s="2">
        <v>0</v>
      </c>
      <c r="F1026" s="2">
        <v>0</v>
      </c>
      <c r="G1026" s="3">
        <f t="shared" si="38"/>
        <v>10905.8552</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144457.29999999999</v>
      </c>
      <c r="D1027" s="2">
        <f>BILANCA!E22</f>
        <v>159823.85999999999</v>
      </c>
      <c r="E1027" s="2">
        <v>0</v>
      </c>
      <c r="F1027" s="2">
        <v>0</v>
      </c>
      <c r="G1027" s="3">
        <f t="shared" si="38"/>
        <v>7889.7853400000004</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2113.63</v>
      </c>
      <c r="D1029" s="2">
        <f>BILANCA!E24</f>
        <v>2113.63</v>
      </c>
      <c r="E1029" s="2">
        <v>0</v>
      </c>
      <c r="F1029" s="2">
        <v>0</v>
      </c>
      <c r="G1029" s="3">
        <f t="shared" si="38"/>
        <v>120.47691</v>
      </c>
      <c r="H1029" s="3">
        <f t="shared" si="35"/>
        <v>0.73999999999978172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163922.89000000001</v>
      </c>
      <c r="D1030" s="2">
        <f>BILANCA!E25</f>
        <v>164609.35999999999</v>
      </c>
      <c r="E1030" s="2">
        <v>0</v>
      </c>
      <c r="F1030" s="2">
        <v>0</v>
      </c>
      <c r="G1030" s="3">
        <f t="shared" si="38"/>
        <v>9862.8322000000007</v>
      </c>
      <c r="H1030" s="3">
        <f t="shared" si="35"/>
        <v>0.46999999997206032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2139654.37</v>
      </c>
      <c r="D1031" s="2">
        <f>BILANCA!E26</f>
        <v>2239644.81</v>
      </c>
      <c r="E1031" s="2">
        <v>0</v>
      </c>
      <c r="F1031" s="2">
        <v>0</v>
      </c>
      <c r="G1031" s="3">
        <f t="shared" si="38"/>
        <v>138997.82378999999</v>
      </c>
      <c r="H1031" s="3">
        <f t="shared" si="35"/>
        <v>0.56000000005587935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2548370.33</v>
      </c>
      <c r="D1033" s="2">
        <f>BILANCA!E28</f>
        <v>2596405.3199999998</v>
      </c>
      <c r="E1033" s="2">
        <v>0</v>
      </c>
      <c r="F1033" s="2">
        <v>0</v>
      </c>
      <c r="G1033" s="3">
        <f t="shared" si="38"/>
        <v>178047.16230999999</v>
      </c>
      <c r="H1033" s="3">
        <f t="shared" si="35"/>
        <v>0.64999999990686774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94988.35</v>
      </c>
      <c r="D1059" s="2">
        <f>BILANCA!E54</f>
        <v>116982.68</v>
      </c>
      <c r="E1059" s="2">
        <v>0</v>
      </c>
      <c r="F1059" s="2">
        <v>0</v>
      </c>
      <c r="G1059" s="3">
        <f t="shared" si="38"/>
        <v>16118.731790000002</v>
      </c>
      <c r="H1059" s="3">
        <f t="shared" si="35"/>
        <v>0.67000000001280569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94988.35</v>
      </c>
      <c r="D1060" s="2">
        <f>BILANCA!E55</f>
        <v>116982.68</v>
      </c>
      <c r="E1060" s="2">
        <v>0</v>
      </c>
      <c r="F1060" s="2">
        <v>0</v>
      </c>
      <c r="G1060" s="3">
        <f t="shared" si="38"/>
        <v>16447.6855</v>
      </c>
      <c r="H1060" s="3">
        <f t="shared" si="35"/>
        <v>0.67000000001280569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2889.68</v>
      </c>
      <c r="E1061" s="2">
        <v>0</v>
      </c>
      <c r="F1061" s="2">
        <v>0</v>
      </c>
      <c r="G1061" s="3">
        <f t="shared" si="38"/>
        <v>294.74735999999996</v>
      </c>
      <c r="H1061" s="3">
        <f t="shared" si="35"/>
        <v>0.32000000000016371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2889.68</v>
      </c>
      <c r="E1063" s="2">
        <v>0</v>
      </c>
      <c r="F1063" s="2">
        <v>0</v>
      </c>
      <c r="G1063" s="3">
        <f t="shared" si="38"/>
        <v>306.30607999999995</v>
      </c>
      <c r="H1063" s="3">
        <f t="shared" si="35"/>
        <v>0.32000000000016371</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186834.71000000002</v>
      </c>
      <c r="D1074" s="2">
        <f>BILANCA!E69</f>
        <v>257056.58000000002</v>
      </c>
      <c r="E1074" s="2">
        <v>0</v>
      </c>
      <c r="F1074" s="2">
        <v>0</v>
      </c>
      <c r="G1074" s="3">
        <f t="shared" si="38"/>
        <v>44860.663679999998</v>
      </c>
      <c r="H1074" s="3">
        <f t="shared" si="35"/>
        <v>0.7099999999627471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160983.04000000001</v>
      </c>
      <c r="D1075" s="2">
        <f>BILANCA!E70</f>
        <v>202778.64</v>
      </c>
      <c r="E1075" s="2">
        <v>0</v>
      </c>
      <c r="F1075" s="2">
        <v>0</v>
      </c>
      <c r="G1075" s="3">
        <f t="shared" si="38"/>
        <v>36825.120800000004</v>
      </c>
      <c r="H1075" s="3">
        <f t="shared" si="35"/>
        <v>0.39999999999417923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159684.81</v>
      </c>
      <c r="D1076" s="2">
        <f>BILANCA!E71</f>
        <v>201773.41</v>
      </c>
      <c r="E1076" s="2">
        <v>0</v>
      </c>
      <c r="F1076" s="2">
        <v>0</v>
      </c>
      <c r="G1076" s="3">
        <f t="shared" si="38"/>
        <v>37173.287580000004</v>
      </c>
      <c r="H1076" s="3">
        <f t="shared" si="35"/>
        <v>0.60000000000582077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159684.81</v>
      </c>
      <c r="D1078" s="2">
        <f>BILANCA!E73</f>
        <v>201773.41</v>
      </c>
      <c r="E1078" s="2">
        <v>0</v>
      </c>
      <c r="F1078" s="2">
        <v>0</v>
      </c>
      <c r="G1078" s="3">
        <f t="shared" si="38"/>
        <v>38299.750840000008</v>
      </c>
      <c r="H1078" s="3">
        <f t="shared" si="35"/>
        <v>0.60000000000582077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1298.23</v>
      </c>
      <c r="D1085" s="2">
        <f>BILANCA!E80</f>
        <v>1005.23</v>
      </c>
      <c r="E1085" s="2">
        <v>0</v>
      </c>
      <c r="F1085" s="2">
        <v>0</v>
      </c>
      <c r="G1085" s="3">
        <f t="shared" si="38"/>
        <v>248.15174999999999</v>
      </c>
      <c r="H1085" s="3">
        <f t="shared" si="35"/>
        <v>0.46000000000003638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5839.0700000000006</v>
      </c>
      <c r="D1087" s="2">
        <f>BILANCA!E82</f>
        <v>15108.19</v>
      </c>
      <c r="E1087" s="2">
        <v>0</v>
      </c>
      <c r="F1087" s="2">
        <v>0</v>
      </c>
      <c r="G1087" s="3">
        <f t="shared" si="38"/>
        <v>2776.2696499999997</v>
      </c>
      <c r="H1087" s="3">
        <f t="shared" si="35"/>
        <v>0.26000000000112777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137.05000000000001</v>
      </c>
      <c r="D1090" s="2">
        <f>BILANCA!E85</f>
        <v>262.07</v>
      </c>
      <c r="E1090" s="2">
        <v>0</v>
      </c>
      <c r="F1090" s="2">
        <v>0</v>
      </c>
      <c r="G1090" s="3">
        <f t="shared" si="38"/>
        <v>52.895199999999996</v>
      </c>
      <c r="H1090" s="3">
        <f t="shared" si="35"/>
        <v>0.12000000000000455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5702.02</v>
      </c>
      <c r="D1092" s="2">
        <f>BILANCA!E87</f>
        <v>14846.12</v>
      </c>
      <c r="E1092" s="2">
        <v>0</v>
      </c>
      <c r="F1092" s="2">
        <v>0</v>
      </c>
      <c r="G1092" s="3">
        <f t="shared" si="38"/>
        <v>2902.3293199999998</v>
      </c>
      <c r="H1092" s="3">
        <f t="shared" si="35"/>
        <v>0.14000000000123691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19645.95</v>
      </c>
      <c r="D1152" s="2">
        <f>BILANCA!E147</f>
        <v>38802.25</v>
      </c>
      <c r="E1152" s="2">
        <v>0</v>
      </c>
      <c r="F1152" s="2">
        <v>0</v>
      </c>
      <c r="G1152" s="3">
        <f t="shared" si="38"/>
        <v>13809.563899999997</v>
      </c>
      <c r="H1152" s="3">
        <f t="shared" si="41"/>
        <v>0.2999999999992724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19591.95</v>
      </c>
      <c r="D1165" s="2">
        <f>BILANCA!E160</f>
        <v>37705.56</v>
      </c>
      <c r="E1165" s="2">
        <v>0</v>
      </c>
      <c r="F1165" s="2">
        <v>0</v>
      </c>
      <c r="G1165" s="3">
        <f t="shared" si="38"/>
        <v>14725.475849999999</v>
      </c>
      <c r="H1165" s="3">
        <f t="shared" si="41"/>
        <v>0.49000000000160071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54</v>
      </c>
      <c r="D1166" s="2">
        <f>BILANCA!E161</f>
        <v>1096.69</v>
      </c>
      <c r="E1166" s="2">
        <v>0</v>
      </c>
      <c r="F1166" s="2">
        <v>0</v>
      </c>
      <c r="G1166" s="3">
        <f t="shared" si="38"/>
        <v>350.59127999999998</v>
      </c>
      <c r="H1166" s="3">
        <f t="shared" si="41"/>
        <v>0.30999999999994543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366.65</v>
      </c>
      <c r="D1176" s="2">
        <f>BILANCA!E171</f>
        <v>367.5</v>
      </c>
      <c r="E1176" s="2">
        <v>0</v>
      </c>
      <c r="F1176" s="2">
        <v>0</v>
      </c>
      <c r="G1176" s="3">
        <f t="shared" si="38"/>
        <v>182.87389999999999</v>
      </c>
      <c r="H1176" s="3">
        <f t="shared" si="41"/>
        <v>0.85000000000002274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366.65</v>
      </c>
      <c r="D1177" s="2">
        <f>BILANCA!E172</f>
        <v>367.5</v>
      </c>
      <c r="E1177" s="2">
        <v>0</v>
      </c>
      <c r="F1177" s="2">
        <v>0</v>
      </c>
      <c r="G1177" s="3">
        <f t="shared" si="38"/>
        <v>183.97555</v>
      </c>
      <c r="H1177" s="3">
        <f t="shared" si="41"/>
        <v>0.85000000000002274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10591173.57</v>
      </c>
      <c r="D1180" s="2">
        <f>BILANCA!E176</f>
        <v>10651034.51</v>
      </c>
      <c r="E1180" s="2">
        <v>0</v>
      </c>
      <c r="F1180" s="2">
        <v>0</v>
      </c>
      <c r="G1180" s="3">
        <f t="shared" si="38"/>
        <v>5421851.2403000006</v>
      </c>
      <c r="H1180" s="3">
        <f t="shared" si="41"/>
        <v>0.91999999992549419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445977.99999999994</v>
      </c>
      <c r="D1181" s="2">
        <f>BILANCA!E177</f>
        <v>516073.25</v>
      </c>
      <c r="E1181" s="2">
        <v>0</v>
      </c>
      <c r="F1181" s="2">
        <v>0</v>
      </c>
      <c r="G1181" s="3">
        <f t="shared" si="38"/>
        <v>252759.28950000001</v>
      </c>
      <c r="H1181" s="3">
        <f t="shared" si="41"/>
        <v>0.25000000005820766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432472.68999999994</v>
      </c>
      <c r="D1182" s="2">
        <f>BILANCA!E178</f>
        <v>477981.97</v>
      </c>
      <c r="E1182" s="2">
        <v>0</v>
      </c>
      <c r="F1182" s="2">
        <v>0</v>
      </c>
      <c r="G1182" s="3">
        <f t="shared" si="38"/>
        <v>238811.10035999998</v>
      </c>
      <c r="H1182" s="3">
        <f t="shared" si="41"/>
        <v>0.34000000008381903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332835.73</v>
      </c>
      <c r="D1183" s="2">
        <f>BILANCA!E179</f>
        <v>387891.66</v>
      </c>
      <c r="E1183" s="2">
        <v>0</v>
      </c>
      <c r="F1183" s="2">
        <v>0</v>
      </c>
      <c r="G1183" s="3">
        <f t="shared" si="38"/>
        <v>191791.09564999997</v>
      </c>
      <c r="H1183" s="3">
        <f t="shared" si="41"/>
        <v>0.61000000004423782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98083.09</v>
      </c>
      <c r="D1184" s="2">
        <f>BILANCA!E180</f>
        <v>84792.59</v>
      </c>
      <c r="E1184" s="2">
        <v>0</v>
      </c>
      <c r="F1184" s="2">
        <v>0</v>
      </c>
      <c r="G1184" s="3">
        <f t="shared" si="38"/>
        <v>46574.278979999995</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552.54</v>
      </c>
      <c r="D1185" s="2">
        <f>BILANCA!E181</f>
        <v>736.06</v>
      </c>
      <c r="E1185" s="2">
        <v>0</v>
      </c>
      <c r="F1185" s="2">
        <v>0</v>
      </c>
      <c r="G1185" s="3">
        <f t="shared" si="38"/>
        <v>354.31549999999999</v>
      </c>
      <c r="H1185" s="3">
        <f t="shared" si="41"/>
        <v>0.51999999999998181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552.54</v>
      </c>
      <c r="D1188" s="2">
        <f>BILANCA!E184</f>
        <v>736.06</v>
      </c>
      <c r="E1188" s="2">
        <v>0</v>
      </c>
      <c r="F1188" s="2">
        <v>0</v>
      </c>
      <c r="G1188" s="3">
        <f t="shared" si="38"/>
        <v>360.38947999999993</v>
      </c>
      <c r="H1188" s="3">
        <f t="shared" si="41"/>
        <v>0.51999999999998181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600</v>
      </c>
      <c r="E1198" s="2">
        <v>0</v>
      </c>
      <c r="F1198" s="2">
        <v>0</v>
      </c>
      <c r="G1198" s="3">
        <f t="shared" si="38"/>
        <v>225.6</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1001.33</v>
      </c>
      <c r="D1200" s="2">
        <f>BILANCA!E196</f>
        <v>3961.66</v>
      </c>
      <c r="E1200" s="2">
        <v>0</v>
      </c>
      <c r="F1200" s="2">
        <v>0</v>
      </c>
      <c r="G1200" s="3">
        <f t="shared" si="38"/>
        <v>1695.6834999999999</v>
      </c>
      <c r="H1200" s="3">
        <f t="shared" si="41"/>
        <v>0.67000000000018645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17898.75</v>
      </c>
      <c r="E1201" s="2">
        <v>0</v>
      </c>
      <c r="F1201" s="2">
        <v>0</v>
      </c>
      <c r="G1201" s="3">
        <f t="shared" si="38"/>
        <v>6837.3225000000002</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17898.75</v>
      </c>
      <c r="E1203" s="2">
        <v>0</v>
      </c>
      <c r="F1203" s="2">
        <v>0</v>
      </c>
      <c r="G1203" s="3">
        <f t="shared" si="44"/>
        <v>6908.9175000000005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1557.65</v>
      </c>
      <c r="E1251" s="2">
        <v>0</v>
      </c>
      <c r="F1251" s="2">
        <v>0</v>
      </c>
      <c r="G1251" s="3">
        <f>B1251/1000*C1251+B1251/500*D1251</f>
        <v>750.78730000000007</v>
      </c>
      <c r="H1251" s="3">
        <f>ABS(C1251-ROUND(C1251,0))+ABS(D1251-ROUND(D1251,0))</f>
        <v>0.34999999999990905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13505.310000000001</v>
      </c>
      <c r="D1252" s="2">
        <f>BILANCA!E248</f>
        <v>18634.88</v>
      </c>
      <c r="E1252" s="2">
        <v>0</v>
      </c>
      <c r="F1252" s="2">
        <v>0</v>
      </c>
      <c r="G1252" s="3">
        <f t="shared" si="38"/>
        <v>12287.566940000001</v>
      </c>
      <c r="H1252" s="3">
        <f t="shared" si="41"/>
        <v>0.43000000000029104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6227.31</v>
      </c>
      <c r="D1253" s="2">
        <f>BILANCA!E249</f>
        <v>6229.38</v>
      </c>
      <c r="E1253" s="2">
        <v>0</v>
      </c>
      <c r="F1253" s="2">
        <v>0</v>
      </c>
      <c r="G1253" s="3">
        <f t="shared" si="38"/>
        <v>4540.7150099999999</v>
      </c>
      <c r="H1253" s="3">
        <f t="shared" si="41"/>
        <v>0.69000000000050932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7278</v>
      </c>
      <c r="D1254" s="2">
        <f>BILANCA!E250</f>
        <v>12405.5</v>
      </c>
      <c r="E1254" s="2">
        <v>0</v>
      </c>
      <c r="F1254" s="2">
        <v>0</v>
      </c>
      <c r="G1254" s="3">
        <f t="shared" si="38"/>
        <v>7829.7160000000003</v>
      </c>
      <c r="H1254" s="3">
        <f t="shared" si="41"/>
        <v>0.5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10145195.57</v>
      </c>
      <c r="D1255" s="2">
        <f>BILANCA!E251</f>
        <v>10134961.26</v>
      </c>
      <c r="E1255" s="2">
        <v>0</v>
      </c>
      <c r="F1255" s="2">
        <v>0</v>
      </c>
      <c r="G1255" s="3">
        <f t="shared" si="38"/>
        <v>7451703.9320500009</v>
      </c>
      <c r="H1255" s="3">
        <f t="shared" si="41"/>
        <v>0.68999999947845936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10404338.859999999</v>
      </c>
      <c r="D1256" s="2">
        <f>BILANCA!E252</f>
        <v>10393977.93</v>
      </c>
      <c r="E1256" s="2">
        <v>0</v>
      </c>
      <c r="F1256" s="2">
        <v>0</v>
      </c>
      <c r="G1256" s="3">
        <f t="shared" si="38"/>
        <v>7673304.5011199992</v>
      </c>
      <c r="H1256" s="3">
        <f t="shared" si="41"/>
        <v>0.21000000089406967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10404338.859999999</v>
      </c>
      <c r="D1257" s="2">
        <f>BILANCA!E253</f>
        <v>10393977.93</v>
      </c>
      <c r="E1257" s="2">
        <v>0</v>
      </c>
      <c r="F1257" s="2">
        <v>0</v>
      </c>
      <c r="G1257" s="3">
        <f t="shared" si="38"/>
        <v>7704496.7958399989</v>
      </c>
      <c r="H1257" s="3">
        <f t="shared" si="41"/>
        <v>0.21000000089406967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-278778.44</v>
      </c>
      <c r="D1259" s="2">
        <f>BILANCA!E255</f>
        <v>-297599.58</v>
      </c>
      <c r="E1259" s="2">
        <v>0</v>
      </c>
      <c r="F1259" s="2">
        <v>0</v>
      </c>
      <c r="G1259" s="3">
        <f t="shared" si="38"/>
        <v>-217620.42240000004</v>
      </c>
      <c r="H1259" s="3">
        <f t="shared" si="41"/>
        <v>0.85999999998603016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278778.44</v>
      </c>
      <c r="D1264" s="2">
        <f>BILANCA!E260</f>
        <v>297599.58</v>
      </c>
      <c r="E1264" s="2">
        <v>0</v>
      </c>
      <c r="F1264" s="2">
        <v>0</v>
      </c>
      <c r="G1264" s="3">
        <f t="shared" si="38"/>
        <v>221990.31040000002</v>
      </c>
      <c r="H1264" s="3">
        <f t="shared" si="41"/>
        <v>0.85999999998603016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124870.77</v>
      </c>
      <c r="D1265" s="2">
        <f>BILANCA!E261</f>
        <v>106265.77</v>
      </c>
      <c r="E1265" s="2">
        <v>0</v>
      </c>
      <c r="F1265" s="2">
        <v>0</v>
      </c>
      <c r="G1265" s="3">
        <f t="shared" si="38"/>
        <v>86037.58905000001</v>
      </c>
      <c r="H1265" s="3">
        <f t="shared" si="41"/>
        <v>0.45999999999185093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153907.67000000001</v>
      </c>
      <c r="D1266" s="2">
        <f>BILANCA!E262</f>
        <v>191333.81</v>
      </c>
      <c r="E1266" s="2">
        <v>0</v>
      </c>
      <c r="F1266" s="2">
        <v>0</v>
      </c>
      <c r="G1266" s="3">
        <f t="shared" si="38"/>
        <v>137363.27424</v>
      </c>
      <c r="H1266" s="3">
        <f t="shared" si="41"/>
        <v>0.51999999998952262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19635.150000000001</v>
      </c>
      <c r="D1278" s="2">
        <f>BILANCA!E274</f>
        <v>38582.909999999996</v>
      </c>
      <c r="E1278" s="2">
        <v>0</v>
      </c>
      <c r="F1278" s="2">
        <v>0</v>
      </c>
      <c r="G1278" s="3">
        <f t="shared" si="38"/>
        <v>25942.659959999997</v>
      </c>
      <c r="H1278" s="3">
        <f t="shared" si="41"/>
        <v>0.24000000000523869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19635.150000000001</v>
      </c>
      <c r="D1291" s="2">
        <f>BILANCA!E287</f>
        <v>37705.56</v>
      </c>
      <c r="E1291" s="2">
        <v>0</v>
      </c>
      <c r="F1291" s="2">
        <v>0</v>
      </c>
      <c r="G1291" s="3">
        <f t="shared" si="48"/>
        <v>26708.00187</v>
      </c>
      <c r="H1291" s="3">
        <f t="shared" si="49"/>
        <v>0.5900000000037835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877.35</v>
      </c>
      <c r="E1292" s="2">
        <v>0</v>
      </c>
      <c r="F1292" s="2">
        <v>0</v>
      </c>
      <c r="G1292" s="3">
        <f t="shared" si="48"/>
        <v>494.82539999999995</v>
      </c>
      <c r="H1292" s="3">
        <f t="shared" si="49"/>
        <v>0.35000000000002274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9954.4699999999993</v>
      </c>
      <c r="D1301" s="2">
        <f>BILANCA!E297</f>
        <v>18854.599999999999</v>
      </c>
      <c r="E1301" s="2">
        <v>0</v>
      </c>
      <c r="F1301" s="2">
        <v>0</v>
      </c>
      <c r="G1301" s="3">
        <f t="shared" si="38"/>
        <v>13870.127969999998</v>
      </c>
      <c r="H1301" s="3">
        <f t="shared" si="41"/>
        <v>0.87000000000080036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9954.4699999999993</v>
      </c>
      <c r="D1302" s="2">
        <f>BILANCA!E298</f>
        <v>18854.599999999999</v>
      </c>
      <c r="E1302" s="2">
        <v>0</v>
      </c>
      <c r="F1302" s="2">
        <v>0</v>
      </c>
      <c r="G1302" s="3">
        <f t="shared" si="38"/>
        <v>13917.791639999998</v>
      </c>
      <c r="H1302" s="3">
        <f t="shared" si="41"/>
        <v>0.87000000000080036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5082.97</v>
      </c>
      <c r="D1305" s="2">
        <f>BILANCA!E302</f>
        <v>11047.88</v>
      </c>
      <c r="E1305" s="2">
        <v>0</v>
      </c>
      <c r="F1305" s="2">
        <v>0</v>
      </c>
      <c r="G1305" s="3">
        <f t="shared" si="38"/>
        <v>8017.7253499999988</v>
      </c>
      <c r="H1305" s="3">
        <f t="shared" si="41"/>
        <v>0.1500000000005457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14562.98</v>
      </c>
      <c r="D1306" s="2">
        <f>BILANCA!E303</f>
        <v>27754.37</v>
      </c>
      <c r="E1306" s="2">
        <v>0</v>
      </c>
      <c r="F1306" s="2">
        <v>0</v>
      </c>
      <c r="G1306" s="3">
        <f t="shared" si="38"/>
        <v>20741.229119999996</v>
      </c>
      <c r="H1306" s="3">
        <f t="shared" si="41"/>
        <v>0.38999999999941792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3249.59</v>
      </c>
      <c r="D1311" s="2">
        <f>BILANCA!E308</f>
        <v>9223.3799999999992</v>
      </c>
      <c r="E1311" s="2">
        <v>0</v>
      </c>
      <c r="F1311" s="2">
        <v>0</v>
      </c>
      <c r="G1311" s="3">
        <f t="shared" si="52"/>
        <v>6530.601349999999</v>
      </c>
      <c r="H1311" s="3">
        <f t="shared" si="41"/>
        <v>0.78999999999905413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2452.4299999999998</v>
      </c>
      <c r="D1312" s="2">
        <f>BILANCA!E309</f>
        <v>5622.74</v>
      </c>
      <c r="E1312" s="2">
        <v>0</v>
      </c>
      <c r="F1312" s="2">
        <v>0</v>
      </c>
      <c r="G1312" s="3">
        <f t="shared" si="52"/>
        <v>4136.7688199999993</v>
      </c>
      <c r="H1312" s="3">
        <f t="shared" si="41"/>
        <v>0.69000000000005457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525.73</v>
      </c>
      <c r="D1339" s="2">
        <f>BILANCA!E336</f>
        <v>3396.04</v>
      </c>
      <c r="E1339" s="2">
        <v>0</v>
      </c>
      <c r="F1339" s="2">
        <v>0</v>
      </c>
      <c r="G1339" s="3">
        <f t="shared" si="52"/>
        <v>2407.5594900000001</v>
      </c>
      <c r="H1339" s="3">
        <f t="shared" si="41"/>
        <v>0.30999999999994543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431946.96</v>
      </c>
      <c r="D1340" s="2">
        <f>BILANCA!E337</f>
        <v>474585.93</v>
      </c>
      <c r="E1340" s="2">
        <v>0</v>
      </c>
      <c r="F1340" s="2">
        <v>0</v>
      </c>
      <c r="G1340" s="3">
        <f t="shared" si="52"/>
        <v>455769.21060000005</v>
      </c>
      <c r="H1340" s="3">
        <f t="shared" si="41"/>
        <v>0.10999999998603016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17898.75</v>
      </c>
      <c r="E1341" s="2">
        <v>0</v>
      </c>
      <c r="F1341" s="2">
        <v>0</v>
      </c>
      <c r="G1341" s="3">
        <f t="shared" si="52"/>
        <v>11848.9725</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154</v>
      </c>
      <c r="D1347" s="2">
        <f>BILANCA!E344</f>
        <v>0</v>
      </c>
      <c r="E1347" s="2">
        <v>0</v>
      </c>
      <c r="F1347" s="2">
        <v>0</v>
      </c>
      <c r="G1347" s="3">
        <f t="shared" si="52"/>
        <v>51.898000000000003</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857.65</v>
      </c>
      <c r="E1370" s="2">
        <v>0</v>
      </c>
      <c r="F1370" s="2">
        <v>0</v>
      </c>
      <c r="G1370" s="3">
        <f t="shared" si="57"/>
        <v>617.50799999999992</v>
      </c>
      <c r="H1370" s="3">
        <f t="shared" si="58"/>
        <v>0.35000000000002274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700</v>
      </c>
      <c r="E1382" s="2">
        <v>0</v>
      </c>
      <c r="F1382" s="2">
        <v>0</v>
      </c>
      <c r="G1382" s="3">
        <f t="shared" si="59"/>
        <v>520.79999999999995</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265.69</v>
      </c>
      <c r="E1387" s="2">
        <v>0</v>
      </c>
      <c r="F1387" s="2">
        <v>0</v>
      </c>
      <c r="G1387" s="3">
        <f t="shared" si="59"/>
        <v>200.33026000000001</v>
      </c>
      <c r="H1387" s="3">
        <f t="shared" si="60"/>
        <v>0.31000000000000227</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0.13</v>
      </c>
      <c r="E1390" s="2">
        <v>0</v>
      </c>
      <c r="F1390" s="2">
        <v>0</v>
      </c>
      <c r="G1390" s="3">
        <f t="shared" ref="G1390:G1399" si="61">B1390/1000*C1390+B1390/500*D1390</f>
        <v>9.8799999999999999E-2</v>
      </c>
      <c r="H1390" s="3">
        <f t="shared" ref="H1390:H1399" si="62">ABS(C1390-ROUND(C1390,0))+ABS(D1390-ROUND(D1390,0))</f>
        <v>0.13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9954.4699999999993</v>
      </c>
      <c r="D1395" s="2">
        <f>BILANCA!E392</f>
        <v>9954.4699999999993</v>
      </c>
      <c r="E1395" s="2">
        <v>0</v>
      </c>
      <c r="F1395" s="2">
        <v>0</v>
      </c>
      <c r="G1395" s="3">
        <f t="shared" si="61"/>
        <v>11497.412850000001</v>
      </c>
      <c r="H1395" s="3">
        <f t="shared" si="62"/>
        <v>0.93999999999869033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8900</v>
      </c>
      <c r="E1396" s="2">
        <v>0</v>
      </c>
      <c r="F1396" s="2">
        <v>0</v>
      </c>
      <c r="G1396" s="3">
        <f t="shared" si="61"/>
        <v>6870.8</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5437705.5199999996</v>
      </c>
      <c r="D1503" s="2">
        <f>'RAS-funkcijski'!E107</f>
        <v>6792097.6799999997</v>
      </c>
      <c r="E1503" s="2">
        <v>0</v>
      </c>
      <c r="F1503" s="2">
        <v>0</v>
      </c>
      <c r="G1503" s="3">
        <f t="shared" si="52"/>
        <v>1959255.7906399998</v>
      </c>
      <c r="H1503" s="3">
        <f t="shared" si="63"/>
        <v>0.80000000074505806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5437705.5199999996</v>
      </c>
      <c r="D1505" s="2">
        <f>'RAS-funkcijski'!E109</f>
        <v>6792097.6799999997</v>
      </c>
      <c r="E1505" s="2">
        <v>0</v>
      </c>
      <c r="F1505" s="2">
        <v>0</v>
      </c>
      <c r="G1505" s="3">
        <f t="shared" si="52"/>
        <v>1997299.5924</v>
      </c>
      <c r="H1505" s="3">
        <f t="shared" si="63"/>
        <v>0.80000000074505806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5437705.5199999996</v>
      </c>
      <c r="D1537" s="14">
        <f>'RAS-funkcijski'!E141</f>
        <v>6792097.6799999997</v>
      </c>
      <c r="E1537" s="14">
        <v>0</v>
      </c>
      <c r="F1537" s="14">
        <v>0</v>
      </c>
      <c r="G1537" s="15">
        <f t="shared" si="52"/>
        <v>2606000.42056</v>
      </c>
      <c r="H1537" s="15">
        <f t="shared" si="63"/>
        <v>0.80000000074505806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220703.87</v>
      </c>
      <c r="E1538" s="7">
        <v>0</v>
      </c>
      <c r="F1538" s="7">
        <v>0</v>
      </c>
      <c r="G1538" s="8">
        <f t="shared" si="52"/>
        <v>441.40773999999999</v>
      </c>
      <c r="H1538" s="8">
        <f t="shared" si="63"/>
        <v>0.13000000000465661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217087.07</v>
      </c>
      <c r="E1539" s="2">
        <v>0</v>
      </c>
      <c r="F1539" s="2">
        <v>0</v>
      </c>
      <c r="G1539" s="3">
        <f t="shared" si="52"/>
        <v>868.34828000000005</v>
      </c>
      <c r="H1539" s="3">
        <f t="shared" si="63"/>
        <v>7.0000000006984919E-2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217087.07</v>
      </c>
      <c r="E1540" s="2">
        <v>0</v>
      </c>
      <c r="F1540" s="2">
        <v>0</v>
      </c>
      <c r="G1540" s="3">
        <f t="shared" si="52"/>
        <v>1302.52242</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1174.28</v>
      </c>
      <c r="E1541" s="2">
        <v>0</v>
      </c>
      <c r="F1541" s="2">
        <v>0</v>
      </c>
      <c r="G1541" s="3">
        <f t="shared" si="52"/>
        <v>9.3942399999999999</v>
      </c>
      <c r="H1541" s="3">
        <f t="shared" si="63"/>
        <v>0.27999999999997272</v>
      </c>
      <c r="I1541" s="11">
        <f t="shared" ref="I1541:I1546" si="64">G1541*H1541</f>
        <v>2.6303871999997437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215912.79</v>
      </c>
      <c r="E1542" s="2">
        <v>0</v>
      </c>
      <c r="F1542" s="2">
        <v>0</v>
      </c>
      <c r="G1542" s="3">
        <f t="shared" si="52"/>
        <v>2159.1279</v>
      </c>
      <c r="H1542" s="3">
        <f t="shared" si="63"/>
        <v>0.20999999999185093</v>
      </c>
      <c r="I1542" s="11">
        <f t="shared" si="64"/>
        <v>453.41685898240507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3616.8</v>
      </c>
      <c r="E1555" s="2">
        <v>0</v>
      </c>
      <c r="F1555" s="2">
        <v>0</v>
      </c>
      <c r="G1555" s="3">
        <f t="shared" si="52"/>
        <v>130.20480000000001</v>
      </c>
      <c r="H1555" s="3">
        <f t="shared" si="63"/>
        <v>0.1999999999998181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1825.85</v>
      </c>
      <c r="E1556" s="2">
        <v>0</v>
      </c>
      <c r="F1556" s="2">
        <v>0</v>
      </c>
      <c r="G1556" s="3">
        <f t="shared" si="52"/>
        <v>69.382300000000001</v>
      </c>
      <c r="H1556" s="3">
        <f t="shared" si="63"/>
        <v>0.15000000000009095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1825.85</v>
      </c>
      <c r="E1558" s="2">
        <v>0</v>
      </c>
      <c r="F1558" s="2">
        <v>0</v>
      </c>
      <c r="G1558" s="3">
        <f t="shared" si="52"/>
        <v>76.685699999999997</v>
      </c>
      <c r="H1558" s="3">
        <f t="shared" si="63"/>
        <v>0.15000000000009095</v>
      </c>
      <c r="I1558" s="11">
        <f t="shared" si="66"/>
        <v>11.502855000006974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1790.95</v>
      </c>
      <c r="E1563" s="2">
        <v>0</v>
      </c>
      <c r="F1563" s="2">
        <v>0</v>
      </c>
      <c r="G1563" s="3">
        <f t="shared" si="52"/>
        <v>93.129400000000004</v>
      </c>
      <c r="H1563" s="3">
        <f t="shared" si="63"/>
        <v>4.9999999999954525E-2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1790.95</v>
      </c>
      <c r="E1569" s="2">
        <v>0</v>
      </c>
      <c r="F1569" s="2">
        <v>0</v>
      </c>
      <c r="G1569" s="3">
        <f t="shared" si="52"/>
        <v>114.6208</v>
      </c>
      <c r="H1569" s="3">
        <f t="shared" si="63"/>
        <v>4.9999999999954525E-2</v>
      </c>
      <c r="I1569" s="11">
        <f t="shared" si="67"/>
        <v>5.7310399999947874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432472.69</v>
      </c>
      <c r="D1582" s="7"/>
      <c r="E1582" s="7">
        <v>0</v>
      </c>
      <c r="F1582" s="7">
        <v>0</v>
      </c>
      <c r="G1582" s="8">
        <f t="shared" ref="G1582:G1686" si="70">B1582/1000*C1582</f>
        <v>432.47269</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6852264.0500000017</v>
      </c>
      <c r="D1583" s="2">
        <v>0</v>
      </c>
      <c r="E1583" s="2">
        <v>0</v>
      </c>
      <c r="F1583" s="2">
        <v>0</v>
      </c>
      <c r="G1583" s="3">
        <f t="shared" si="70"/>
        <v>13704.528100000003</v>
      </c>
      <c r="H1583" s="3">
        <f t="shared" si="71"/>
        <v>5.0000001676380634E-2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700</v>
      </c>
      <c r="D1584" s="2">
        <v>0</v>
      </c>
      <c r="E1584" s="2">
        <v>0</v>
      </c>
      <c r="F1584" s="2">
        <v>0</v>
      </c>
      <c r="G1584" s="3">
        <f t="shared" si="70"/>
        <v>2.1</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6645811.6100000013</v>
      </c>
      <c r="D1585" s="2">
        <v>0</v>
      </c>
      <c r="E1585" s="2">
        <v>0</v>
      </c>
      <c r="F1585" s="2">
        <v>0</v>
      </c>
      <c r="G1585" s="3">
        <f t="shared" si="70"/>
        <v>26583.246440000006</v>
      </c>
      <c r="H1585" s="3">
        <f t="shared" si="71"/>
        <v>0.3899999987334013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4735341.6399999997</v>
      </c>
      <c r="D1586" s="2">
        <v>0</v>
      </c>
      <c r="E1586" s="2">
        <v>0</v>
      </c>
      <c r="F1586" s="2">
        <v>0</v>
      </c>
      <c r="G1586" s="3">
        <f t="shared" si="70"/>
        <v>23676.708199999997</v>
      </c>
      <c r="H1586" s="3">
        <f t="shared" si="71"/>
        <v>0.36000000033527613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1809195.6</v>
      </c>
      <c r="D1587" s="2">
        <v>0</v>
      </c>
      <c r="E1587" s="2">
        <v>0</v>
      </c>
      <c r="F1587" s="2">
        <v>0</v>
      </c>
      <c r="G1587" s="3">
        <f t="shared" si="70"/>
        <v>10855.1736</v>
      </c>
      <c r="H1587" s="3">
        <f t="shared" si="71"/>
        <v>0.39999999990686774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10942.36</v>
      </c>
      <c r="D1588" s="2">
        <v>0</v>
      </c>
      <c r="E1588" s="2">
        <v>0</v>
      </c>
      <c r="F1588" s="2">
        <v>0</v>
      </c>
      <c r="G1588" s="3">
        <f t="shared" si="70"/>
        <v>76.596520000000012</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39197.440000000002</v>
      </c>
      <c r="D1590" s="2">
        <v>0</v>
      </c>
      <c r="E1590" s="2">
        <v>0</v>
      </c>
      <c r="F1590" s="2">
        <v>0</v>
      </c>
      <c r="G1590" s="3">
        <f>B1590/1000*C1590</f>
        <v>352.77695999999997</v>
      </c>
      <c r="H1590" s="3">
        <f>ABS(C1590-ROUND(C1590,0))</f>
        <v>0.44000000000232831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2400</v>
      </c>
      <c r="D1591" s="2">
        <v>0</v>
      </c>
      <c r="E1591" s="2">
        <v>0</v>
      </c>
      <c r="F1591" s="2">
        <v>0</v>
      </c>
      <c r="G1591" s="3">
        <f t="shared" si="70"/>
        <v>24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48734.57</v>
      </c>
      <c r="D1593" s="2">
        <v>0</v>
      </c>
      <c r="E1593" s="2">
        <v>0</v>
      </c>
      <c r="F1593" s="2">
        <v>0</v>
      </c>
      <c r="G1593" s="3">
        <f t="shared" si="70"/>
        <v>584.81484</v>
      </c>
      <c r="H1593" s="3">
        <f t="shared" si="71"/>
        <v>0.43000000000029104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204881.79</v>
      </c>
      <c r="D1594" s="2">
        <v>0</v>
      </c>
      <c r="E1594" s="2">
        <v>0</v>
      </c>
      <c r="F1594" s="2">
        <v>0</v>
      </c>
      <c r="G1594" s="3">
        <f t="shared" si="70"/>
        <v>2663.4632700000002</v>
      </c>
      <c r="H1594" s="3">
        <f t="shared" si="71"/>
        <v>0.20999999999185093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870.65</v>
      </c>
      <c r="D1601" s="2">
        <v>0</v>
      </c>
      <c r="E1601" s="2">
        <v>0</v>
      </c>
      <c r="F1601" s="2">
        <v>0</v>
      </c>
      <c r="G1601" s="3">
        <f>B1601/1000*C1601</f>
        <v>17.413</v>
      </c>
      <c r="H1601" s="3">
        <f>ABS(C1601-ROUND(C1601,0))</f>
        <v>0.35000000000002274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6787298.370000001</v>
      </c>
      <c r="D1602" s="2">
        <v>0</v>
      </c>
      <c r="E1602" s="2">
        <v>0</v>
      </c>
      <c r="F1602" s="2">
        <v>0</v>
      </c>
      <c r="G1602" s="3">
        <f t="shared" si="70"/>
        <v>142533.26577000003</v>
      </c>
      <c r="H1602" s="3">
        <f t="shared" si="71"/>
        <v>0.37000000104308128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6600302.330000001</v>
      </c>
      <c r="D1604" s="2">
        <v>0</v>
      </c>
      <c r="E1604" s="2">
        <v>0</v>
      </c>
      <c r="F1604" s="2">
        <v>0</v>
      </c>
      <c r="G1604" s="3">
        <f t="shared" si="70"/>
        <v>151806.95359000002</v>
      </c>
      <c r="H1604" s="3">
        <f t="shared" si="71"/>
        <v>0.33000000100582838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4680285.71</v>
      </c>
      <c r="D1605" s="2">
        <v>0</v>
      </c>
      <c r="E1605" s="2">
        <v>0</v>
      </c>
      <c r="F1605" s="2">
        <v>0</v>
      </c>
      <c r="G1605" s="3">
        <f t="shared" si="70"/>
        <v>112326.85704</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1822486.1</v>
      </c>
      <c r="D1606" s="2">
        <v>0</v>
      </c>
      <c r="E1606" s="2">
        <v>0</v>
      </c>
      <c r="F1606" s="2">
        <v>0</v>
      </c>
      <c r="G1606" s="3">
        <f t="shared" si="70"/>
        <v>45562.152500000004</v>
      </c>
      <c r="H1606" s="3">
        <f t="shared" si="71"/>
        <v>0.10000000009313226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10758.84</v>
      </c>
      <c r="D1607" s="2">
        <v>0</v>
      </c>
      <c r="E1607" s="2">
        <v>0</v>
      </c>
      <c r="F1607" s="2">
        <v>0</v>
      </c>
      <c r="G1607" s="3">
        <f t="shared" si="70"/>
        <v>279.72983999999997</v>
      </c>
      <c r="H1607" s="3">
        <f t="shared" si="71"/>
        <v>0.15999999999985448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39197.440000000002</v>
      </c>
      <c r="D1609" s="2">
        <v>0</v>
      </c>
      <c r="E1609" s="2">
        <v>0</v>
      </c>
      <c r="F1609" s="2">
        <v>0</v>
      </c>
      <c r="G1609" s="3">
        <f>B1609/1000*C1609</f>
        <v>1097.5283200000001</v>
      </c>
      <c r="H1609" s="3">
        <f>ABS(C1609-ROUND(C1609,0))</f>
        <v>0.44000000000232831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1800</v>
      </c>
      <c r="D1610" s="2">
        <v>0</v>
      </c>
      <c r="E1610" s="2">
        <v>0</v>
      </c>
      <c r="F1610" s="2">
        <v>0</v>
      </c>
      <c r="G1610" s="3">
        <f t="shared" si="70"/>
        <v>52.2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45774.239999999998</v>
      </c>
      <c r="D1612" s="2">
        <v>0</v>
      </c>
      <c r="E1612" s="2">
        <v>0</v>
      </c>
      <c r="F1612" s="2">
        <v>0</v>
      </c>
      <c r="G1612" s="3">
        <f t="shared" si="70"/>
        <v>1419.00144</v>
      </c>
      <c r="H1612" s="3">
        <f t="shared" si="71"/>
        <v>0.23999999999796273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186983.04000000001</v>
      </c>
      <c r="D1613" s="2">
        <v>0</v>
      </c>
      <c r="E1613" s="2">
        <v>0</v>
      </c>
      <c r="F1613" s="2">
        <v>0</v>
      </c>
      <c r="G1613" s="3">
        <f t="shared" si="70"/>
        <v>5983.4572800000005</v>
      </c>
      <c r="H1613" s="3">
        <f t="shared" si="71"/>
        <v>4.0000000008149073E-2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v>
      </c>
      <c r="D1620" s="2">
        <v>0</v>
      </c>
      <c r="E1620" s="2">
        <v>0</v>
      </c>
      <c r="F1620" s="2">
        <v>0</v>
      </c>
      <c r="G1620" s="3">
        <f>B1620/1000*C1620</f>
        <v>0.50700000000000001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497438.37000000104</v>
      </c>
      <c r="D1621" s="2">
        <v>0</v>
      </c>
      <c r="E1621" s="2">
        <v>0</v>
      </c>
      <c r="F1621" s="2">
        <v>0</v>
      </c>
      <c r="G1621" s="3">
        <f t="shared" si="70"/>
        <v>19897.534800000041</v>
      </c>
      <c r="H1621" s="3">
        <f t="shared" si="71"/>
        <v>0.37000000104308128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21294.79</v>
      </c>
      <c r="D1622" s="2">
        <v>0</v>
      </c>
      <c r="E1622" s="2">
        <v>0</v>
      </c>
      <c r="F1622" s="2">
        <v>0</v>
      </c>
      <c r="G1622" s="3">
        <f t="shared" si="70"/>
        <v>873.08639000000005</v>
      </c>
      <c r="H1622" s="3">
        <f t="shared" si="71"/>
        <v>0.20999999999912689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3396.04</v>
      </c>
      <c r="D1628" s="2">
        <v>0</v>
      </c>
      <c r="E1628" s="2">
        <v>0</v>
      </c>
      <c r="F1628" s="2">
        <v>0</v>
      </c>
      <c r="G1628" s="3">
        <f t="shared" si="70"/>
        <v>159.61387999999999</v>
      </c>
      <c r="H1628" s="3">
        <f t="shared" si="71"/>
        <v>3.999999999996362E-2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3396.04</v>
      </c>
      <c r="D1634" s="2">
        <v>0</v>
      </c>
      <c r="E1634" s="2">
        <v>0</v>
      </c>
      <c r="F1634" s="2">
        <v>0</v>
      </c>
      <c r="G1634" s="3">
        <f t="shared" si="70"/>
        <v>179.99011999999999</v>
      </c>
      <c r="H1634" s="3">
        <f t="shared" si="71"/>
        <v>3.999999999996362E-2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2967</v>
      </c>
      <c r="D1635" s="2">
        <v>0</v>
      </c>
      <c r="E1635" s="2">
        <v>0</v>
      </c>
      <c r="F1635" s="2">
        <v>0</v>
      </c>
      <c r="G1635" s="3">
        <f t="shared" si="70"/>
        <v>160.21799999999999</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308.75</v>
      </c>
      <c r="D1637" s="2">
        <v>0</v>
      </c>
      <c r="E1637" s="2">
        <v>0</v>
      </c>
      <c r="F1637" s="2">
        <v>0</v>
      </c>
      <c r="G1637" s="3">
        <f t="shared" si="70"/>
        <v>17.29</v>
      </c>
      <c r="H1637" s="3">
        <f t="shared" si="71"/>
        <v>0.25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120.29</v>
      </c>
      <c r="D1638" s="2">
        <v>0</v>
      </c>
      <c r="E1638" s="2">
        <v>0</v>
      </c>
      <c r="F1638" s="2">
        <v>0</v>
      </c>
      <c r="G1638" s="3">
        <f t="shared" si="70"/>
        <v>6.8565300000000002</v>
      </c>
      <c r="H1638" s="3">
        <f t="shared" si="71"/>
        <v>0.29000000000000625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17898.75</v>
      </c>
      <c r="D1669" s="2">
        <v>0</v>
      </c>
      <c r="E1669" s="2">
        <v>0</v>
      </c>
      <c r="F1669" s="2">
        <v>0</v>
      </c>
      <c r="G1669" s="3">
        <f t="shared" si="70"/>
        <v>1575.09</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17898.75</v>
      </c>
      <c r="D1670" s="2">
        <v>0</v>
      </c>
      <c r="E1670" s="2">
        <v>0</v>
      </c>
      <c r="F1670" s="2">
        <v>0</v>
      </c>
      <c r="G1670" s="3">
        <f t="shared" si="70"/>
        <v>1592.98875</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476143.58</v>
      </c>
      <c r="D1681" s="2">
        <v>0</v>
      </c>
      <c r="E1681" s="2">
        <v>0</v>
      </c>
      <c r="F1681" s="2">
        <v>0</v>
      </c>
      <c r="G1681" s="3">
        <f t="shared" si="70"/>
        <v>47614.358000000007</v>
      </c>
      <c r="H1681" s="3">
        <f t="shared" si="71"/>
        <v>0.41999999998370185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700</v>
      </c>
      <c r="D1682" s="2">
        <v>0</v>
      </c>
      <c r="E1682" s="2">
        <v>0</v>
      </c>
      <c r="F1682" s="2">
        <v>0</v>
      </c>
      <c r="G1682" s="3">
        <f t="shared" si="70"/>
        <v>70.7</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474585.93</v>
      </c>
      <c r="D1683" s="2">
        <v>0</v>
      </c>
      <c r="E1683" s="2">
        <v>0</v>
      </c>
      <c r="F1683" s="2">
        <v>0</v>
      </c>
      <c r="G1683" s="3">
        <f t="shared" si="70"/>
        <v>48407.764859999996</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857.65</v>
      </c>
      <c r="D1686" s="14">
        <v>0</v>
      </c>
      <c r="E1686" s="14">
        <v>0</v>
      </c>
      <c r="F1686" s="14">
        <v>0</v>
      </c>
      <c r="G1686" s="15">
        <f t="shared" si="70"/>
        <v>90.053249999999991</v>
      </c>
      <c r="H1686" s="15">
        <f t="shared" si="71"/>
        <v>0.35000000000002274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B1" zoomScale="110" zoomScaleNormal="11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24914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5332863.8600000013</v>
      </c>
      <c r="I17" s="275">
        <f>'PR-RAS'!E6</f>
        <v>6772042.2300000004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5256161.7299999995</v>
      </c>
      <c r="I18" s="275">
        <f>'PR-RAS'!E152</f>
        <v>6585371.540000001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278778.43999999831</v>
      </c>
      <c r="I20" s="275">
        <f>'PR-RAS'!E650</f>
        <v>297599.58000000019</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10404338.859999999</v>
      </c>
      <c r="I22" s="275">
        <f>BILANCA!E7</f>
        <v>10393977.929999998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186834.71000000002</v>
      </c>
      <c r="I23" s="275">
        <f>BILANCA!E69</f>
        <v>257056.58000000002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445977.99999999994</v>
      </c>
      <c r="I24" s="275">
        <f>BILANCA!E177</f>
        <v>516073.25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10145195.57</v>
      </c>
      <c r="I25" s="275">
        <f>BILANCA!E251</f>
        <v>10134961.26</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5437705.5199999996</v>
      </c>
      <c r="I31" s="275">
        <f>'RAS-funkcijski'!E141</f>
        <v>6792097.6799999997</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220703.87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3616.8</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432472.69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497438.37000000104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21294.79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476143.58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1" zoomScale="130" zoomScaleNormal="13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5332863.8600000013</v>
      </c>
      <c r="E6" s="60">
        <f>E7+E43+E49+E82+E106+E125+E134+E140</f>
        <v>6772042.2300000004</v>
      </c>
      <c r="F6" s="45">
        <f t="shared" ref="F6:F132" si="0">IF(D6&lt;&gt;0,IF(E6/D6&gt;=100,"&gt;&gt;100",E6/D6*100),"-")</f>
        <v>126.98696999926788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88277</v>
      </c>
      <c r="E49" s="60">
        <f>E50+E53+E58+E61+E64+E68+E71+E74+E77</f>
        <v>140928.70000000001</v>
      </c>
      <c r="F49" s="45">
        <f t="shared" si="0"/>
        <v>159.64373506122774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49348.7</v>
      </c>
      <c r="F53" s="45" t="str">
        <f t="shared" si="0"/>
        <v>-</v>
      </c>
    </row>
    <row r="54" spans="1:6" ht="12.75" customHeight="1" x14ac:dyDescent="0.2">
      <c r="A54" s="63">
        <v>6321</v>
      </c>
      <c r="B54" s="65" t="s">
        <v>111</v>
      </c>
      <c r="C54" s="247" t="s">
        <v>112</v>
      </c>
      <c r="D54" s="194">
        <v>0</v>
      </c>
      <c r="E54" s="194">
        <v>9348.7000000000007</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40000</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88277</v>
      </c>
      <c r="E68" s="60">
        <f t="shared" si="11"/>
        <v>91580</v>
      </c>
      <c r="F68" s="45">
        <f t="shared" si="0"/>
        <v>103.74163145553202</v>
      </c>
    </row>
    <row r="69" spans="1:6" ht="12.75" customHeight="1" x14ac:dyDescent="0.2">
      <c r="A69" s="63" t="s">
        <v>141</v>
      </c>
      <c r="B69" s="64" t="s">
        <v>142</v>
      </c>
      <c r="C69" s="247" t="s">
        <v>141</v>
      </c>
      <c r="D69" s="194">
        <v>88277</v>
      </c>
      <c r="E69" s="194">
        <v>91580</v>
      </c>
      <c r="F69" s="45">
        <f t="shared" si="0"/>
        <v>103.74163145553202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103.58</v>
      </c>
      <c r="E82" s="60">
        <f t="shared" si="15"/>
        <v>28.01</v>
      </c>
      <c r="F82" s="45">
        <f t="shared" si="0"/>
        <v>27.041899980691252</v>
      </c>
    </row>
    <row r="83" spans="1:6" ht="12.75" customHeight="1" x14ac:dyDescent="0.2">
      <c r="A83" s="63">
        <v>641</v>
      </c>
      <c r="B83" s="64" t="s">
        <v>169</v>
      </c>
      <c r="C83" s="247" t="s">
        <v>170</v>
      </c>
      <c r="D83" s="60">
        <f t="shared" ref="D83:E83" si="16">SUM(D84:D90)</f>
        <v>103.58</v>
      </c>
      <c r="E83" s="60">
        <f t="shared" si="16"/>
        <v>1.01</v>
      </c>
      <c r="F83" s="45">
        <f t="shared" si="0"/>
        <v>0.97509171654759608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0.55000000000000004</v>
      </c>
      <c r="E85" s="194">
        <v>1.01</v>
      </c>
      <c r="F85" s="45">
        <f t="shared" si="0"/>
        <v>183.63636363636363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103.03</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27</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v>27</v>
      </c>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649384.85</v>
      </c>
      <c r="E106" s="60">
        <f>E107+E112+E120+E124</f>
        <v>696574.55</v>
      </c>
      <c r="F106" s="45">
        <f t="shared" si="0"/>
        <v>107.26683106327475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649384.85</v>
      </c>
      <c r="E112" s="60">
        <f t="shared" si="20"/>
        <v>696574.55</v>
      </c>
      <c r="F112" s="45">
        <f t="shared" si="0"/>
        <v>107.26683106327475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649384.85</v>
      </c>
      <c r="E117" s="194">
        <v>696574.55</v>
      </c>
      <c r="F117" s="45">
        <f t="shared" si="0"/>
        <v>107.26683106327475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69862.73000000001</v>
      </c>
      <c r="E125" s="60">
        <f t="shared" si="22"/>
        <v>66125.14</v>
      </c>
      <c r="F125" s="45">
        <f t="shared" si="0"/>
        <v>94.650094549697656</v>
      </c>
    </row>
    <row r="126" spans="1:6" ht="12.75" customHeight="1" x14ac:dyDescent="0.2">
      <c r="A126" s="63">
        <v>661</v>
      </c>
      <c r="B126" s="65" t="s">
        <v>255</v>
      </c>
      <c r="C126" s="247" t="s">
        <v>256</v>
      </c>
      <c r="D126" s="60">
        <f t="shared" ref="D126:E126" si="23">SUM(D127:D128)</f>
        <v>63872.73</v>
      </c>
      <c r="E126" s="60">
        <f t="shared" si="23"/>
        <v>61625.14</v>
      </c>
      <c r="F126" s="45">
        <f t="shared" si="0"/>
        <v>96.481143048058215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63872.73</v>
      </c>
      <c r="E128" s="194">
        <v>61625.14</v>
      </c>
      <c r="F128" s="45">
        <f t="shared" si="0"/>
        <v>96.481143048058215</v>
      </c>
    </row>
    <row r="129" spans="1:6" ht="36" x14ac:dyDescent="0.2">
      <c r="A129" s="63">
        <v>663</v>
      </c>
      <c r="B129" s="182" t="s">
        <v>261</v>
      </c>
      <c r="C129" s="247" t="s">
        <v>262</v>
      </c>
      <c r="D129" s="60">
        <f t="shared" ref="D129:E129" si="24">SUM(D130:D133)</f>
        <v>5990</v>
      </c>
      <c r="E129" s="60">
        <f t="shared" si="24"/>
        <v>4500</v>
      </c>
      <c r="F129" s="45">
        <f t="shared" si="0"/>
        <v>75.12520868113522</v>
      </c>
    </row>
    <row r="130" spans="1:6" ht="12.75" customHeight="1" x14ac:dyDescent="0.2">
      <c r="A130" s="63">
        <v>6631</v>
      </c>
      <c r="B130" s="65" t="s">
        <v>263</v>
      </c>
      <c r="C130" s="247" t="s">
        <v>264</v>
      </c>
      <c r="D130" s="194">
        <v>5990</v>
      </c>
      <c r="E130" s="194">
        <v>4500</v>
      </c>
      <c r="F130" s="45">
        <f t="shared" si="0"/>
        <v>75.12520868113522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4525234.8800000008</v>
      </c>
      <c r="E134" s="60">
        <f t="shared" si="25"/>
        <v>5868385.7999999998</v>
      </c>
      <c r="F134" s="45">
        <f t="shared" ref="F134:F229" si="26">IF(D134&lt;&gt;0,IF(E134/D134&gt;=100,"&gt;&gt;100",E134/D134*100),"-")</f>
        <v>129.68135258428836</v>
      </c>
    </row>
    <row r="135" spans="1:6" ht="24" x14ac:dyDescent="0.2">
      <c r="A135" s="63">
        <v>671</v>
      </c>
      <c r="B135" s="182" t="s">
        <v>273</v>
      </c>
      <c r="C135" s="247" t="s">
        <v>274</v>
      </c>
      <c r="D135" s="60">
        <f t="shared" ref="D135:E135" si="27">SUM(D136:D138)</f>
        <v>4525234.8800000008</v>
      </c>
      <c r="E135" s="60">
        <f t="shared" si="27"/>
        <v>5868385.7999999998</v>
      </c>
      <c r="F135" s="45">
        <f t="shared" si="26"/>
        <v>129.68135258428836</v>
      </c>
    </row>
    <row r="136" spans="1:6" ht="12.75" customHeight="1" x14ac:dyDescent="0.2">
      <c r="A136" s="63">
        <v>6711</v>
      </c>
      <c r="B136" s="65" t="s">
        <v>275</v>
      </c>
      <c r="C136" s="247" t="s">
        <v>276</v>
      </c>
      <c r="D136" s="194">
        <v>4418324.6500000004</v>
      </c>
      <c r="E136" s="194">
        <v>5700585.7999999998</v>
      </c>
      <c r="F136" s="45">
        <f t="shared" si="26"/>
        <v>129.02143349742303</v>
      </c>
    </row>
    <row r="137" spans="1:6" ht="24" x14ac:dyDescent="0.2">
      <c r="A137" s="63">
        <v>6712</v>
      </c>
      <c r="B137" s="182" t="s">
        <v>277</v>
      </c>
      <c r="C137" s="247" t="s">
        <v>278</v>
      </c>
      <c r="D137" s="194">
        <v>106910.23</v>
      </c>
      <c r="E137" s="194">
        <v>167800</v>
      </c>
      <c r="F137" s="45">
        <f t="shared" si="26"/>
        <v>156.9541100042531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0.82</v>
      </c>
      <c r="E140" s="60">
        <f t="shared" si="28"/>
        <v>0.03</v>
      </c>
      <c r="F140" s="45">
        <f t="shared" si="26"/>
        <v>3.6585365853658534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0.82</v>
      </c>
      <c r="E151" s="194">
        <v>0.03</v>
      </c>
      <c r="F151" s="45">
        <f t="shared" si="26"/>
        <v>3.6585365853658534</v>
      </c>
    </row>
    <row r="152" spans="1:6" ht="12.75" customHeight="1" x14ac:dyDescent="0.2">
      <c r="A152" s="63">
        <v>3</v>
      </c>
      <c r="B152" s="64" t="s">
        <v>307</v>
      </c>
      <c r="C152" s="247" t="s">
        <v>13</v>
      </c>
      <c r="D152" s="60">
        <f>D153+D164+D202+D221+D230+D262+D273</f>
        <v>5256161.7299999995</v>
      </c>
      <c r="E152" s="60">
        <f>E153+E164+E202+E221+E230+E262+E273</f>
        <v>6585371.540000001</v>
      </c>
      <c r="F152" s="45">
        <f t="shared" si="26"/>
        <v>125.28860180259333</v>
      </c>
    </row>
    <row r="153" spans="1:6" ht="12.75" customHeight="1" x14ac:dyDescent="0.2">
      <c r="A153" s="63">
        <v>31</v>
      </c>
      <c r="B153" s="64" t="s">
        <v>308</v>
      </c>
      <c r="C153" s="247" t="s">
        <v>309</v>
      </c>
      <c r="D153" s="60">
        <f t="shared" ref="D153:E153" si="30">D154+D159+D160</f>
        <v>3757141.39</v>
      </c>
      <c r="E153" s="60">
        <f t="shared" si="30"/>
        <v>4708575.08</v>
      </c>
      <c r="F153" s="45">
        <f t="shared" si="26"/>
        <v>125.3233400407111</v>
      </c>
    </row>
    <row r="154" spans="1:6" ht="12.75" customHeight="1" x14ac:dyDescent="0.2">
      <c r="A154" s="63">
        <v>311</v>
      </c>
      <c r="B154" s="64" t="s">
        <v>310</v>
      </c>
      <c r="C154" s="247" t="s">
        <v>311</v>
      </c>
      <c r="D154" s="60">
        <f t="shared" ref="D154:E154" si="31">SUM(D155:D158)</f>
        <v>3000254.38</v>
      </c>
      <c r="E154" s="60">
        <f t="shared" si="31"/>
        <v>3753561.6599999997</v>
      </c>
      <c r="F154" s="45">
        <f t="shared" si="26"/>
        <v>125.1081136660152</v>
      </c>
    </row>
    <row r="155" spans="1:6" ht="12.75" customHeight="1" x14ac:dyDescent="0.2">
      <c r="A155" s="63">
        <v>3111</v>
      </c>
      <c r="B155" s="64" t="s">
        <v>312</v>
      </c>
      <c r="C155" s="247" t="s">
        <v>313</v>
      </c>
      <c r="D155" s="194">
        <v>2998146.31</v>
      </c>
      <c r="E155" s="194">
        <v>3752046.53</v>
      </c>
      <c r="F155" s="45">
        <f t="shared" si="26"/>
        <v>125.1455446815736</v>
      </c>
    </row>
    <row r="156" spans="1:6" ht="12.75" customHeight="1" x14ac:dyDescent="0.2">
      <c r="A156" s="63">
        <v>3112</v>
      </c>
      <c r="B156" s="64" t="s">
        <v>314</v>
      </c>
      <c r="C156" s="247" t="s">
        <v>315</v>
      </c>
      <c r="D156" s="194">
        <v>2108.0700000000002</v>
      </c>
      <c r="E156" s="194">
        <v>1515.13</v>
      </c>
      <c r="F156" s="45">
        <f t="shared" si="26"/>
        <v>71.872850522041489</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272383.81</v>
      </c>
      <c r="E159" s="194">
        <v>346715.5</v>
      </c>
      <c r="F159" s="45">
        <f t="shared" si="26"/>
        <v>127.2893201692127</v>
      </c>
    </row>
    <row r="160" spans="1:6" ht="12.75" customHeight="1" x14ac:dyDescent="0.2">
      <c r="A160" s="63">
        <v>313</v>
      </c>
      <c r="B160" s="65" t="s">
        <v>322</v>
      </c>
      <c r="C160" s="247" t="s">
        <v>323</v>
      </c>
      <c r="D160" s="60">
        <f t="shared" ref="D160:E160" si="32">SUM(D161:D163)</f>
        <v>484503.2</v>
      </c>
      <c r="E160" s="60">
        <f t="shared" si="32"/>
        <v>608297.92000000004</v>
      </c>
      <c r="F160" s="45">
        <f t="shared" si="26"/>
        <v>125.55085704284306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484473.31</v>
      </c>
      <c r="E162" s="194">
        <v>608297.92000000004</v>
      </c>
      <c r="F162" s="45">
        <f t="shared" si="26"/>
        <v>125.55860301158799</v>
      </c>
    </row>
    <row r="163" spans="1:6" ht="12.75" customHeight="1" x14ac:dyDescent="0.2">
      <c r="A163" s="63">
        <v>3133</v>
      </c>
      <c r="B163" s="64" t="s">
        <v>328</v>
      </c>
      <c r="C163" s="247" t="s">
        <v>329</v>
      </c>
      <c r="D163" s="194">
        <v>29.89</v>
      </c>
      <c r="E163" s="194"/>
      <c r="F163" s="45">
        <f t="shared" si="26"/>
        <v>0</v>
      </c>
    </row>
    <row r="164" spans="1:6" ht="12.75" customHeight="1" x14ac:dyDescent="0.2">
      <c r="A164" s="70">
        <v>32</v>
      </c>
      <c r="B164" s="65" t="s">
        <v>330</v>
      </c>
      <c r="C164" s="247" t="s">
        <v>331</v>
      </c>
      <c r="D164" s="60">
        <f>D165+D170+D178+D188+D189+D194</f>
        <v>1488769.13</v>
      </c>
      <c r="E164" s="60">
        <f>E165+E170+E178+E188+E189+E194</f>
        <v>1824256.6600000004</v>
      </c>
      <c r="F164" s="45">
        <f t="shared" si="26"/>
        <v>122.53455712102254</v>
      </c>
    </row>
    <row r="165" spans="1:6" ht="12.75" customHeight="1" x14ac:dyDescent="0.2">
      <c r="A165" s="63">
        <v>321</v>
      </c>
      <c r="B165" s="64" t="s">
        <v>332</v>
      </c>
      <c r="C165" s="247" t="s">
        <v>333</v>
      </c>
      <c r="D165" s="60">
        <f t="shared" ref="D165:E165" si="33">SUM(D166:D169)</f>
        <v>184938.5</v>
      </c>
      <c r="E165" s="60">
        <f t="shared" si="33"/>
        <v>174827.00999999998</v>
      </c>
      <c r="F165" s="45">
        <f t="shared" si="26"/>
        <v>94.532512159447592</v>
      </c>
    </row>
    <row r="166" spans="1:6" ht="12.75" customHeight="1" x14ac:dyDescent="0.2">
      <c r="A166" s="63">
        <v>3211</v>
      </c>
      <c r="B166" s="64" t="s">
        <v>334</v>
      </c>
      <c r="C166" s="247" t="s">
        <v>335</v>
      </c>
      <c r="D166" s="194">
        <v>102701.86</v>
      </c>
      <c r="E166" s="194">
        <v>92073.8</v>
      </c>
      <c r="F166" s="45">
        <f t="shared" si="26"/>
        <v>89.651540877643313</v>
      </c>
    </row>
    <row r="167" spans="1:6" ht="12.75" customHeight="1" x14ac:dyDescent="0.2">
      <c r="A167" s="63">
        <v>3212</v>
      </c>
      <c r="B167" s="64" t="s">
        <v>336</v>
      </c>
      <c r="C167" s="247" t="s">
        <v>337</v>
      </c>
      <c r="D167" s="194">
        <v>59567.38</v>
      </c>
      <c r="E167" s="194">
        <v>60937.56</v>
      </c>
      <c r="F167" s="45">
        <f t="shared" si="26"/>
        <v>102.30021867673213</v>
      </c>
    </row>
    <row r="168" spans="1:6" ht="12.75" customHeight="1" x14ac:dyDescent="0.2">
      <c r="A168" s="63">
        <v>3213</v>
      </c>
      <c r="B168" s="64" t="s">
        <v>338</v>
      </c>
      <c r="C168" s="247" t="s">
        <v>339</v>
      </c>
      <c r="D168" s="194">
        <v>13774</v>
      </c>
      <c r="E168" s="194">
        <v>12056.57</v>
      </c>
      <c r="F168" s="45">
        <f t="shared" si="26"/>
        <v>87.531363438362135</v>
      </c>
    </row>
    <row r="169" spans="1:6" ht="12.75" customHeight="1" x14ac:dyDescent="0.2">
      <c r="A169" s="63">
        <v>3214</v>
      </c>
      <c r="B169" s="64" t="s">
        <v>340</v>
      </c>
      <c r="C169" s="247" t="s">
        <v>341</v>
      </c>
      <c r="D169" s="194">
        <v>8895.26</v>
      </c>
      <c r="E169" s="194">
        <v>9759.08</v>
      </c>
      <c r="F169" s="45">
        <f t="shared" si="26"/>
        <v>109.71101463026376</v>
      </c>
    </row>
    <row r="170" spans="1:6" ht="12.75" customHeight="1" x14ac:dyDescent="0.2">
      <c r="A170" s="63">
        <v>322</v>
      </c>
      <c r="B170" s="64" t="s">
        <v>342</v>
      </c>
      <c r="C170" s="247" t="s">
        <v>343</v>
      </c>
      <c r="D170" s="60">
        <f t="shared" ref="D170:E170" si="34">SUM(D171:D177)</f>
        <v>288863.11</v>
      </c>
      <c r="E170" s="60">
        <f t="shared" si="34"/>
        <v>326663.57000000007</v>
      </c>
      <c r="F170" s="45">
        <f t="shared" si="26"/>
        <v>113.0859423344158</v>
      </c>
    </row>
    <row r="171" spans="1:6" ht="12.75" customHeight="1" x14ac:dyDescent="0.2">
      <c r="A171" s="63">
        <v>3221</v>
      </c>
      <c r="B171" s="64" t="s">
        <v>344</v>
      </c>
      <c r="C171" s="247" t="s">
        <v>345</v>
      </c>
      <c r="D171" s="194">
        <v>42829.21</v>
      </c>
      <c r="E171" s="194">
        <v>42851.05</v>
      </c>
      <c r="F171" s="45">
        <f t="shared" si="26"/>
        <v>100.05099323569127</v>
      </c>
    </row>
    <row r="172" spans="1:6" ht="12.75" customHeight="1" x14ac:dyDescent="0.2">
      <c r="A172" s="63">
        <v>3222</v>
      </c>
      <c r="B172" s="64" t="s">
        <v>346</v>
      </c>
      <c r="C172" s="247" t="s">
        <v>347</v>
      </c>
      <c r="D172" s="194">
        <v>86474.83</v>
      </c>
      <c r="E172" s="194">
        <v>116242.66</v>
      </c>
      <c r="F172" s="45">
        <f t="shared" si="26"/>
        <v>134.42369299829789</v>
      </c>
    </row>
    <row r="173" spans="1:6" ht="12.75" customHeight="1" x14ac:dyDescent="0.2">
      <c r="A173" s="63">
        <v>3223</v>
      </c>
      <c r="B173" s="65" t="s">
        <v>348</v>
      </c>
      <c r="C173" s="247" t="s">
        <v>349</v>
      </c>
      <c r="D173" s="194">
        <v>107312.43</v>
      </c>
      <c r="E173" s="194">
        <v>114293.44</v>
      </c>
      <c r="F173" s="45">
        <f t="shared" si="26"/>
        <v>106.50531350375722</v>
      </c>
    </row>
    <row r="174" spans="1:6" ht="12.75" customHeight="1" x14ac:dyDescent="0.2">
      <c r="A174" s="63">
        <v>3224</v>
      </c>
      <c r="B174" s="65" t="s">
        <v>350</v>
      </c>
      <c r="C174" s="247" t="s">
        <v>351</v>
      </c>
      <c r="D174" s="194">
        <v>12813.46</v>
      </c>
      <c r="E174" s="194">
        <v>14288.53</v>
      </c>
      <c r="F174" s="45">
        <f t="shared" si="26"/>
        <v>111.51187891482863</v>
      </c>
    </row>
    <row r="175" spans="1:6" ht="12.75" customHeight="1" x14ac:dyDescent="0.2">
      <c r="A175" s="63">
        <v>3225</v>
      </c>
      <c r="B175" s="65" t="s">
        <v>352</v>
      </c>
      <c r="C175" s="247" t="s">
        <v>353</v>
      </c>
      <c r="D175" s="194">
        <v>30432.26</v>
      </c>
      <c r="E175" s="194">
        <v>28192.62</v>
      </c>
      <c r="F175" s="45">
        <f t="shared" si="26"/>
        <v>92.640572865768107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9000.92</v>
      </c>
      <c r="E177" s="194">
        <v>10795.27</v>
      </c>
      <c r="F177" s="45">
        <f t="shared" si="26"/>
        <v>119.93518440337209</v>
      </c>
    </row>
    <row r="178" spans="1:6" ht="12.75" customHeight="1" x14ac:dyDescent="0.2">
      <c r="A178" s="63">
        <v>323</v>
      </c>
      <c r="B178" s="65" t="s">
        <v>358</v>
      </c>
      <c r="C178" s="247" t="s">
        <v>359</v>
      </c>
      <c r="D178" s="60">
        <f t="shared" ref="D178:E178" si="35">SUM(D179:D187)</f>
        <v>866908.57</v>
      </c>
      <c r="E178" s="60">
        <f t="shared" si="35"/>
        <v>1062747.1800000002</v>
      </c>
      <c r="F178" s="45">
        <f t="shared" si="26"/>
        <v>122.59045726125424</v>
      </c>
    </row>
    <row r="179" spans="1:6" ht="12.75" customHeight="1" x14ac:dyDescent="0.2">
      <c r="A179" s="63">
        <v>3231</v>
      </c>
      <c r="B179" s="65" t="s">
        <v>360</v>
      </c>
      <c r="C179" s="247" t="s">
        <v>361</v>
      </c>
      <c r="D179" s="194">
        <v>42913.01</v>
      </c>
      <c r="E179" s="194">
        <v>50355.21</v>
      </c>
      <c r="F179" s="45">
        <f t="shared" si="26"/>
        <v>117.34252619427068</v>
      </c>
    </row>
    <row r="180" spans="1:6" ht="12.75" customHeight="1" x14ac:dyDescent="0.2">
      <c r="A180" s="63">
        <v>3232</v>
      </c>
      <c r="B180" s="65" t="s">
        <v>362</v>
      </c>
      <c r="C180" s="247" t="s">
        <v>363</v>
      </c>
      <c r="D180" s="194">
        <v>128984.37</v>
      </c>
      <c r="E180" s="194">
        <v>88767.29</v>
      </c>
      <c r="F180" s="45">
        <f t="shared" si="26"/>
        <v>68.820191159595538</v>
      </c>
    </row>
    <row r="181" spans="1:6" ht="12.75" customHeight="1" x14ac:dyDescent="0.2">
      <c r="A181" s="63">
        <v>3233</v>
      </c>
      <c r="B181" s="65" t="s">
        <v>364</v>
      </c>
      <c r="C181" s="247" t="s">
        <v>365</v>
      </c>
      <c r="D181" s="194">
        <v>26097.26</v>
      </c>
      <c r="E181" s="194">
        <v>52189.22</v>
      </c>
      <c r="F181" s="45">
        <f t="shared" si="26"/>
        <v>199.97969135457134</v>
      </c>
    </row>
    <row r="182" spans="1:6" ht="12.75" customHeight="1" x14ac:dyDescent="0.2">
      <c r="A182" s="63">
        <v>3234</v>
      </c>
      <c r="B182" s="65" t="s">
        <v>366</v>
      </c>
      <c r="C182" s="247" t="s">
        <v>367</v>
      </c>
      <c r="D182" s="194">
        <v>25221.55</v>
      </c>
      <c r="E182" s="194">
        <v>24247.1</v>
      </c>
      <c r="F182" s="45">
        <f t="shared" si="26"/>
        <v>96.136438878657344</v>
      </c>
    </row>
    <row r="183" spans="1:6" ht="12.75" customHeight="1" x14ac:dyDescent="0.2">
      <c r="A183" s="63">
        <v>3235</v>
      </c>
      <c r="B183" s="64" t="s">
        <v>368</v>
      </c>
      <c r="C183" s="247" t="s">
        <v>369</v>
      </c>
      <c r="D183" s="194">
        <v>22331.09</v>
      </c>
      <c r="E183" s="194">
        <v>37105.69</v>
      </c>
      <c r="F183" s="45">
        <f t="shared" si="26"/>
        <v>166.16157115483392</v>
      </c>
    </row>
    <row r="184" spans="1:6" ht="12.75" customHeight="1" x14ac:dyDescent="0.2">
      <c r="A184" s="63">
        <v>3236</v>
      </c>
      <c r="B184" s="64" t="s">
        <v>370</v>
      </c>
      <c r="C184" s="247" t="s">
        <v>371</v>
      </c>
      <c r="D184" s="194">
        <v>16377.79</v>
      </c>
      <c r="E184" s="194">
        <v>19612.91</v>
      </c>
      <c r="F184" s="45">
        <f t="shared" si="26"/>
        <v>119.75309245020239</v>
      </c>
    </row>
    <row r="185" spans="1:6" ht="12.75" customHeight="1" x14ac:dyDescent="0.2">
      <c r="A185" s="63">
        <v>3237</v>
      </c>
      <c r="B185" s="64" t="s">
        <v>372</v>
      </c>
      <c r="C185" s="247" t="s">
        <v>373</v>
      </c>
      <c r="D185" s="194">
        <v>554634.61</v>
      </c>
      <c r="E185" s="194">
        <v>707571.68</v>
      </c>
      <c r="F185" s="45">
        <f t="shared" si="26"/>
        <v>127.57438270936609</v>
      </c>
    </row>
    <row r="186" spans="1:6" ht="12.75" customHeight="1" x14ac:dyDescent="0.2">
      <c r="A186" s="63">
        <v>3238</v>
      </c>
      <c r="B186" s="64" t="s">
        <v>374</v>
      </c>
      <c r="C186" s="247" t="s">
        <v>375</v>
      </c>
      <c r="D186" s="194">
        <v>23242.41</v>
      </c>
      <c r="E186" s="194">
        <v>18959.25</v>
      </c>
      <c r="F186" s="45">
        <f t="shared" si="26"/>
        <v>81.571790532909446</v>
      </c>
    </row>
    <row r="187" spans="1:6" ht="12.75" customHeight="1" x14ac:dyDescent="0.2">
      <c r="A187" s="63">
        <v>3239</v>
      </c>
      <c r="B187" s="64" t="s">
        <v>376</v>
      </c>
      <c r="C187" s="247" t="s">
        <v>377</v>
      </c>
      <c r="D187" s="194">
        <v>27106.48</v>
      </c>
      <c r="E187" s="194">
        <v>63938.83</v>
      </c>
      <c r="F187" s="45">
        <f t="shared" si="26"/>
        <v>235.88023970652037</v>
      </c>
    </row>
    <row r="188" spans="1:6" ht="12.75" customHeight="1" x14ac:dyDescent="0.2">
      <c r="A188" s="63">
        <v>324</v>
      </c>
      <c r="B188" s="64" t="s">
        <v>378</v>
      </c>
      <c r="C188" s="247" t="s">
        <v>379</v>
      </c>
      <c r="D188" s="194">
        <v>59177.26</v>
      </c>
      <c r="E188" s="194">
        <v>108693.61</v>
      </c>
      <c r="F188" s="45">
        <f t="shared" si="26"/>
        <v>183.67462434049835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88881.69</v>
      </c>
      <c r="E194" s="60">
        <f t="shared" si="36"/>
        <v>151325.29</v>
      </c>
      <c r="F194" s="45">
        <f t="shared" si="26"/>
        <v>170.25473975573598</v>
      </c>
    </row>
    <row r="195" spans="1:6" ht="12.75" customHeight="1" x14ac:dyDescent="0.2">
      <c r="A195" s="63">
        <v>3291</v>
      </c>
      <c r="B195" s="183" t="s">
        <v>392</v>
      </c>
      <c r="C195" s="247" t="s">
        <v>393</v>
      </c>
      <c r="D195" s="194">
        <v>2282.2800000000002</v>
      </c>
      <c r="E195" s="194">
        <v>2492.63</v>
      </c>
      <c r="F195" s="45">
        <f t="shared" si="26"/>
        <v>109.21666053245001</v>
      </c>
    </row>
    <row r="196" spans="1:6" ht="12.75" customHeight="1" x14ac:dyDescent="0.2">
      <c r="A196" s="63">
        <v>3292</v>
      </c>
      <c r="B196" s="64" t="s">
        <v>394</v>
      </c>
      <c r="C196" s="247" t="s">
        <v>395</v>
      </c>
      <c r="D196" s="194">
        <v>13199.22</v>
      </c>
      <c r="E196" s="194">
        <v>12936.94</v>
      </c>
      <c r="F196" s="45">
        <f t="shared" si="26"/>
        <v>98.012912884246191</v>
      </c>
    </row>
    <row r="197" spans="1:6" ht="12.75" customHeight="1" x14ac:dyDescent="0.2">
      <c r="A197" s="63">
        <v>3293</v>
      </c>
      <c r="B197" s="64" t="s">
        <v>396</v>
      </c>
      <c r="C197" s="247" t="s">
        <v>397</v>
      </c>
      <c r="D197" s="194">
        <v>19969.330000000002</v>
      </c>
      <c r="E197" s="194">
        <v>29193.95</v>
      </c>
      <c r="F197" s="45">
        <f t="shared" si="26"/>
        <v>146.19393840454336</v>
      </c>
    </row>
    <row r="198" spans="1:6" ht="12.75" customHeight="1" x14ac:dyDescent="0.2">
      <c r="A198" s="63">
        <v>3294</v>
      </c>
      <c r="B198" s="64" t="s">
        <v>398</v>
      </c>
      <c r="C198" s="247" t="s">
        <v>399</v>
      </c>
      <c r="D198" s="194">
        <v>338.9</v>
      </c>
      <c r="E198" s="194">
        <v>338.9</v>
      </c>
      <c r="F198" s="45">
        <f t="shared" si="26"/>
        <v>100</v>
      </c>
    </row>
    <row r="199" spans="1:6" ht="12.75" customHeight="1" x14ac:dyDescent="0.2">
      <c r="A199" s="63">
        <v>3295</v>
      </c>
      <c r="B199" s="64" t="s">
        <v>400</v>
      </c>
      <c r="C199" s="247" t="s">
        <v>401</v>
      </c>
      <c r="D199" s="194">
        <v>9415.9699999999993</v>
      </c>
      <c r="E199" s="194">
        <v>11035.49</v>
      </c>
      <c r="F199" s="45">
        <f t="shared" si="26"/>
        <v>117.19971495236285</v>
      </c>
    </row>
    <row r="200" spans="1:6" ht="12.75" customHeight="1" x14ac:dyDescent="0.2">
      <c r="A200" s="63" t="s">
        <v>402</v>
      </c>
      <c r="B200" s="64" t="s">
        <v>403</v>
      </c>
      <c r="C200" s="247" t="s">
        <v>402</v>
      </c>
      <c r="D200" s="194">
        <v>1679.06</v>
      </c>
      <c r="E200" s="194">
        <v>750</v>
      </c>
      <c r="F200" s="45">
        <f t="shared" si="26"/>
        <v>44.667849868378738</v>
      </c>
    </row>
    <row r="201" spans="1:6" ht="12.75" customHeight="1" x14ac:dyDescent="0.2">
      <c r="A201" s="63">
        <v>3299</v>
      </c>
      <c r="B201" s="64" t="s">
        <v>404</v>
      </c>
      <c r="C201" s="247" t="s">
        <v>405</v>
      </c>
      <c r="D201" s="194">
        <v>41996.93</v>
      </c>
      <c r="E201" s="194">
        <v>94577.38</v>
      </c>
      <c r="F201" s="45">
        <f t="shared" si="26"/>
        <v>225.20069919396488</v>
      </c>
    </row>
    <row r="202" spans="1:6" ht="12.75" customHeight="1" x14ac:dyDescent="0.2">
      <c r="A202" s="63">
        <v>34</v>
      </c>
      <c r="B202" s="183" t="s">
        <v>406</v>
      </c>
      <c r="C202" s="247" t="s">
        <v>407</v>
      </c>
      <c r="D202" s="60">
        <f t="shared" ref="D202:E202" si="37">D203+D208+D216</f>
        <v>6986.6699999999992</v>
      </c>
      <c r="E202" s="60">
        <f t="shared" si="37"/>
        <v>10942.36</v>
      </c>
      <c r="F202" s="45">
        <f t="shared" si="26"/>
        <v>156.61767336943066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6986.6699999999992</v>
      </c>
      <c r="E216" s="60">
        <f t="shared" si="40"/>
        <v>10942.36</v>
      </c>
      <c r="F216" s="45">
        <f t="shared" si="26"/>
        <v>156.61767336943066</v>
      </c>
    </row>
    <row r="217" spans="1:6" ht="12.75" customHeight="1" x14ac:dyDescent="0.2">
      <c r="A217" s="63">
        <v>3431</v>
      </c>
      <c r="B217" s="182" t="s">
        <v>436</v>
      </c>
      <c r="C217" s="247" t="s">
        <v>437</v>
      </c>
      <c r="D217" s="194">
        <v>6641.37</v>
      </c>
      <c r="E217" s="194">
        <v>10669.97</v>
      </c>
      <c r="F217" s="45">
        <f t="shared" si="26"/>
        <v>160.65917122521407</v>
      </c>
    </row>
    <row r="218" spans="1:6" ht="12.75" customHeight="1" x14ac:dyDescent="0.2">
      <c r="A218" s="63">
        <v>3432</v>
      </c>
      <c r="B218" s="65" t="s">
        <v>438</v>
      </c>
      <c r="C218" s="247" t="s">
        <v>439</v>
      </c>
      <c r="D218" s="194">
        <v>342.57</v>
      </c>
      <c r="E218" s="194">
        <v>264.79000000000002</v>
      </c>
      <c r="F218" s="45">
        <f t="shared" si="26"/>
        <v>77.29515135592726</v>
      </c>
    </row>
    <row r="219" spans="1:6" ht="12.75" customHeight="1" x14ac:dyDescent="0.2">
      <c r="A219" s="63">
        <v>3433</v>
      </c>
      <c r="B219" s="65" t="s">
        <v>440</v>
      </c>
      <c r="C219" s="247" t="s">
        <v>441</v>
      </c>
      <c r="D219" s="194">
        <v>2.73</v>
      </c>
      <c r="E219" s="194">
        <v>7.6</v>
      </c>
      <c r="F219" s="45">
        <f t="shared" si="26"/>
        <v>278.38827838827837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39197.440000000002</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39197.440000000002</v>
      </c>
      <c r="F234" s="45" t="str">
        <f t="shared" si="44"/>
        <v>-</v>
      </c>
    </row>
    <row r="235" spans="1:6" ht="12.75" customHeight="1" x14ac:dyDescent="0.2">
      <c r="A235" s="63">
        <v>3621</v>
      </c>
      <c r="B235" s="65" t="s">
        <v>472</v>
      </c>
      <c r="C235" s="247" t="s">
        <v>473</v>
      </c>
      <c r="D235" s="194">
        <v>0</v>
      </c>
      <c r="E235" s="194">
        <v>39197.440000000002</v>
      </c>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3264.54</v>
      </c>
      <c r="E262" s="60">
        <f t="shared" si="55"/>
        <v>2400</v>
      </c>
      <c r="F262" s="45">
        <f t="shared" ref="F262:F268" si="56">IF(D262&lt;&gt;0,IF(E262/D262&gt;=100,"&gt;&gt;100",E262/D262*100),"-")</f>
        <v>73.517248984543002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3264.54</v>
      </c>
      <c r="E269" s="60">
        <f t="shared" si="58"/>
        <v>2400</v>
      </c>
      <c r="F269" s="45">
        <f t="shared" ref="F269:F272" si="59">IF(D269&lt;&gt;0,IF(E269/D269&gt;=100,"&gt;&gt;100",E269/D269*100),"-")</f>
        <v>73.517248984543002</v>
      </c>
    </row>
    <row r="270" spans="1:6" ht="12.75" customHeight="1" x14ac:dyDescent="0.2">
      <c r="A270" s="63">
        <v>3721</v>
      </c>
      <c r="B270" s="65" t="s">
        <v>533</v>
      </c>
      <c r="C270" s="247" t="s">
        <v>534</v>
      </c>
      <c r="D270" s="194">
        <v>3264.54</v>
      </c>
      <c r="E270" s="194">
        <v>2400</v>
      </c>
      <c r="F270" s="45">
        <f t="shared" si="59"/>
        <v>73.517248984543002</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5256161.7299999995</v>
      </c>
      <c r="E299" s="60">
        <f>E152-E297+E298</f>
        <v>6585371.540000001</v>
      </c>
      <c r="F299" s="45">
        <f t="shared" si="68"/>
        <v>125.28860180259333</v>
      </c>
    </row>
    <row r="300" spans="1:6" ht="12.75" customHeight="1" x14ac:dyDescent="0.2">
      <c r="A300" s="63" t="s">
        <v>582</v>
      </c>
      <c r="B300" s="64" t="s">
        <v>593</v>
      </c>
      <c r="C300" s="247" t="s">
        <v>594</v>
      </c>
      <c r="D300" s="60">
        <f>IF(D6&gt;=D299,D6-D299,0)</f>
        <v>76702.130000001751</v>
      </c>
      <c r="E300" s="60">
        <f>IF(E6&gt;=E299,E6-E299,0)</f>
        <v>186670.68999999948</v>
      </c>
      <c r="F300" s="45">
        <f t="shared" si="68"/>
        <v>243.37093376676137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66451.42</v>
      </c>
      <c r="E303" s="194">
        <v>125136.46</v>
      </c>
      <c r="F303" s="45">
        <f t="shared" si="68"/>
        <v>188.31269519898899</v>
      </c>
    </row>
    <row r="304" spans="1:6" ht="12.75" customHeight="1" x14ac:dyDescent="0.2">
      <c r="A304" s="63">
        <v>96</v>
      </c>
      <c r="B304" s="220" t="s">
        <v>601</v>
      </c>
      <c r="C304" s="247" t="s">
        <v>602</v>
      </c>
      <c r="D304" s="194">
        <v>19635.150000000001</v>
      </c>
      <c r="E304" s="194">
        <v>38582.910000000003</v>
      </c>
      <c r="F304" s="45">
        <f t="shared" si="68"/>
        <v>196.49918640804884</v>
      </c>
    </row>
    <row r="305" spans="1:6" ht="12" x14ac:dyDescent="0.2">
      <c r="A305" s="63">
        <v>9661</v>
      </c>
      <c r="B305" s="220" t="s">
        <v>603</v>
      </c>
      <c r="C305" s="247" t="s">
        <v>604</v>
      </c>
      <c r="D305" s="194">
        <v>43.2</v>
      </c>
      <c r="E305" s="194">
        <v>877.35</v>
      </c>
      <c r="F305" s="45">
        <f t="shared" si="68"/>
        <v>2030.9027777777778</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v>
      </c>
      <c r="E308" s="60">
        <f t="shared" si="71"/>
        <v>1500</v>
      </c>
      <c r="F308" s="45" t="str">
        <f t="shared" ref="F308:F428" si="72">IF(D308&lt;&gt;0,IF(E308/D308&gt;=100,"&gt;&gt;100",E308/D308*100),"-")</f>
        <v>&gt;&gt;100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v>
      </c>
      <c r="E321" s="60">
        <f t="shared" si="76"/>
        <v>1500</v>
      </c>
      <c r="F321" s="45" t="str">
        <f t="shared" si="72"/>
        <v>&gt;&gt;100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3</v>
      </c>
      <c r="E327" s="60">
        <f t="shared" si="78"/>
        <v>1500</v>
      </c>
      <c r="F327" s="45" t="str">
        <f t="shared" si="72"/>
        <v>&gt;&gt;100</v>
      </c>
    </row>
    <row r="328" spans="1:6" ht="12.75" customHeight="1" x14ac:dyDescent="0.2">
      <c r="A328" s="63">
        <v>7221</v>
      </c>
      <c r="B328" s="64" t="s">
        <v>648</v>
      </c>
      <c r="C328" s="247" t="s">
        <v>649</v>
      </c>
      <c r="D328" s="194">
        <v>3</v>
      </c>
      <c r="E328" s="194"/>
      <c r="F328" s="45">
        <f t="shared" si="72"/>
        <v>0</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v>1500</v>
      </c>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181543.78999999998</v>
      </c>
      <c r="E360" s="60">
        <f t="shared" si="86"/>
        <v>206726.14</v>
      </c>
      <c r="F360" s="45">
        <f t="shared" si="72"/>
        <v>113.87122633057294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181543.78999999998</v>
      </c>
      <c r="E373" s="60">
        <f t="shared" si="90"/>
        <v>161562.75</v>
      </c>
      <c r="F373" s="45">
        <f t="shared" si="72"/>
        <v>88.993817965351511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181543.78999999998</v>
      </c>
      <c r="E379" s="60">
        <f t="shared" si="92"/>
        <v>161562.75</v>
      </c>
      <c r="F379" s="45">
        <f t="shared" si="72"/>
        <v>88.993817965351511</v>
      </c>
    </row>
    <row r="380" spans="1:6" ht="12.75" customHeight="1" x14ac:dyDescent="0.2">
      <c r="A380" s="63">
        <v>4221</v>
      </c>
      <c r="B380" s="64" t="s">
        <v>648</v>
      </c>
      <c r="C380" s="247" t="s">
        <v>740</v>
      </c>
      <c r="D380" s="194">
        <v>25832.23</v>
      </c>
      <c r="E380" s="194">
        <v>26519.7</v>
      </c>
      <c r="F380" s="45">
        <f t="shared" si="72"/>
        <v>102.66128785629425</v>
      </c>
    </row>
    <row r="381" spans="1:6" ht="12.75" customHeight="1" x14ac:dyDescent="0.2">
      <c r="A381" s="63">
        <v>4222</v>
      </c>
      <c r="B381" s="64" t="s">
        <v>741</v>
      </c>
      <c r="C381" s="247" t="s">
        <v>742</v>
      </c>
      <c r="D381" s="194">
        <v>0</v>
      </c>
      <c r="E381" s="194">
        <v>6896.75</v>
      </c>
      <c r="F381" s="45" t="str">
        <f t="shared" si="72"/>
        <v>-</v>
      </c>
    </row>
    <row r="382" spans="1:6" ht="12.75" customHeight="1" x14ac:dyDescent="0.2">
      <c r="A382" s="63">
        <v>4223</v>
      </c>
      <c r="B382" s="64" t="s">
        <v>652</v>
      </c>
      <c r="C382" s="247" t="s">
        <v>743</v>
      </c>
      <c r="D382" s="194">
        <v>85748.12</v>
      </c>
      <c r="E382" s="194">
        <v>13389.06</v>
      </c>
      <c r="F382" s="45">
        <f t="shared" si="72"/>
        <v>15.614406473284777</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39036.31</v>
      </c>
      <c r="E385" s="194">
        <v>1200</v>
      </c>
      <c r="F385" s="45">
        <f t="shared" si="72"/>
        <v>3.0740610472659946</v>
      </c>
    </row>
    <row r="386" spans="1:6" ht="12.75" customHeight="1" x14ac:dyDescent="0.2">
      <c r="A386" s="63">
        <v>4227</v>
      </c>
      <c r="B386" s="183" t="s">
        <v>660</v>
      </c>
      <c r="C386" s="247" t="s">
        <v>747</v>
      </c>
      <c r="D386" s="194">
        <v>30927.13</v>
      </c>
      <c r="E386" s="194">
        <v>113557.24</v>
      </c>
      <c r="F386" s="45">
        <f t="shared" si="72"/>
        <v>367.17677973998877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45163.39</v>
      </c>
      <c r="F412" s="45" t="str">
        <f t="shared" si="72"/>
        <v>-</v>
      </c>
    </row>
    <row r="413" spans="1:6" ht="12.75" customHeight="1" x14ac:dyDescent="0.2">
      <c r="A413" s="63">
        <v>451</v>
      </c>
      <c r="B413" s="64" t="s">
        <v>785</v>
      </c>
      <c r="C413" s="247" t="s">
        <v>786</v>
      </c>
      <c r="D413" s="194">
        <v>0</v>
      </c>
      <c r="E413" s="194">
        <v>45163.39</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181540.78999999998</v>
      </c>
      <c r="E418" s="60">
        <f t="shared" si="102"/>
        <v>205226.14</v>
      </c>
      <c r="F418" s="45">
        <f t="shared" si="72"/>
        <v>113.04684748810448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107488.36</v>
      </c>
      <c r="E420" s="194">
        <v>153907.67000000001</v>
      </c>
      <c r="F420" s="45">
        <f t="shared" si="72"/>
        <v>143.18542956651308</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5332866.8600000013</v>
      </c>
      <c r="E422" s="60">
        <f>E6+E308</f>
        <v>6773542.2300000004</v>
      </c>
      <c r="F422" s="45">
        <f t="shared" si="72"/>
        <v>127.0150260229823</v>
      </c>
    </row>
    <row r="423" spans="1:6" ht="12.75" customHeight="1" x14ac:dyDescent="0.2">
      <c r="A423" s="63" t="s">
        <v>582</v>
      </c>
      <c r="B423" s="64" t="s">
        <v>805</v>
      </c>
      <c r="C423" s="247" t="s">
        <v>806</v>
      </c>
      <c r="D423" s="60">
        <f t="shared" ref="D423:E423" si="103">D299+D360</f>
        <v>5437705.5199999996</v>
      </c>
      <c r="E423" s="60">
        <f t="shared" si="103"/>
        <v>6792097.6800000006</v>
      </c>
      <c r="F423" s="45">
        <f t="shared" si="72"/>
        <v>124.90742014289881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104838.65999999829</v>
      </c>
      <c r="E425" s="60">
        <f t="shared" si="105"/>
        <v>18555.450000000186</v>
      </c>
      <c r="F425" s="45">
        <f t="shared" si="72"/>
        <v>17.699053002013272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173939.78</v>
      </c>
      <c r="E427" s="60">
        <f t="shared" si="107"/>
        <v>279044.13</v>
      </c>
      <c r="F427" s="45">
        <f t="shared" si="72"/>
        <v>160.42571170321131</v>
      </c>
    </row>
    <row r="428" spans="1:6" ht="24" x14ac:dyDescent="0.2">
      <c r="A428" s="249" t="s">
        <v>816</v>
      </c>
      <c r="B428" s="243" t="s">
        <v>817</v>
      </c>
      <c r="C428" s="250" t="s">
        <v>818</v>
      </c>
      <c r="D428" s="81">
        <f t="shared" ref="D428:E428" si="108">D304+D421</f>
        <v>19635.150000000001</v>
      </c>
      <c r="E428" s="81">
        <f t="shared" si="108"/>
        <v>38582.910000000003</v>
      </c>
      <c r="F428" s="61">
        <f t="shared" si="72"/>
        <v>196.49918640804884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5332866.8600000013</v>
      </c>
      <c r="E643" s="60">
        <f>E422+E430</f>
        <v>6773542.2300000004</v>
      </c>
      <c r="F643" s="45">
        <f t="shared" si="109"/>
        <v>127.0150260229823</v>
      </c>
    </row>
    <row r="644" spans="1:6" ht="12.75" customHeight="1" x14ac:dyDescent="0.2">
      <c r="A644" s="63" t="s">
        <v>582</v>
      </c>
      <c r="B644" s="64" t="s">
        <v>1238</v>
      </c>
      <c r="C644" s="247" t="s">
        <v>1239</v>
      </c>
      <c r="D644" s="60">
        <f>D423+D535</f>
        <v>5437705.5199999996</v>
      </c>
      <c r="E644" s="60">
        <f>E423+E535</f>
        <v>6792097.6800000006</v>
      </c>
      <c r="F644" s="45">
        <f t="shared" si="109"/>
        <v>124.90742014289881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104838.65999999829</v>
      </c>
      <c r="E646" s="60">
        <f t="shared" si="164"/>
        <v>18555.450000000186</v>
      </c>
      <c r="F646" s="45">
        <f t="shared" si="109"/>
        <v>17.699053002013272</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173939.78</v>
      </c>
      <c r="E648" s="60">
        <f>IF(E427-E426+E642-E641&gt;=0,E427-E426+E642-E641,0)</f>
        <v>279044.13</v>
      </c>
      <c r="F648" s="45">
        <f t="shared" si="109"/>
        <v>160.42571170321131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278778.43999999831</v>
      </c>
      <c r="E650" s="60">
        <f t="shared" si="166"/>
        <v>297599.58000000019</v>
      </c>
      <c r="F650" s="45">
        <f t="shared" si="109"/>
        <v>106.75128966214244</v>
      </c>
    </row>
    <row r="651" spans="1:6" ht="24" x14ac:dyDescent="0.2">
      <c r="A651" s="249" t="s">
        <v>1252</v>
      </c>
      <c r="B651" s="184" t="s">
        <v>1253</v>
      </c>
      <c r="C651" s="250" t="s">
        <v>1252</v>
      </c>
      <c r="D651" s="196">
        <v>366.65</v>
      </c>
      <c r="E651" s="196">
        <v>367.5</v>
      </c>
      <c r="F651" s="61">
        <f t="shared" si="109"/>
        <v>100.23182871948725</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177485.69</v>
      </c>
      <c r="E653" s="194">
        <v>160983.04000000001</v>
      </c>
      <c r="F653" s="45">
        <f t="shared" ref="F653:F740" si="167">IF(D653&lt;&gt;0,IF(E653/D653&gt;=100,"&gt;&gt;100",E653/D653*100),"-")</f>
        <v>90.70198279083796</v>
      </c>
    </row>
    <row r="654" spans="1:6" ht="12.75" customHeight="1" x14ac:dyDescent="0.2">
      <c r="A654" s="63" t="s">
        <v>1257</v>
      </c>
      <c r="B654" s="64" t="s">
        <v>1258</v>
      </c>
      <c r="C654" s="247" t="s">
        <v>1257</v>
      </c>
      <c r="D654" s="194">
        <v>5511084.8600000003</v>
      </c>
      <c r="E654" s="194">
        <v>7028950.6600000001</v>
      </c>
      <c r="F654" s="45">
        <f t="shared" si="167"/>
        <v>127.5420509492935</v>
      </c>
    </row>
    <row r="655" spans="1:6" ht="12.75" customHeight="1" x14ac:dyDescent="0.2">
      <c r="A655" s="63" t="s">
        <v>1259</v>
      </c>
      <c r="B655" s="64" t="s">
        <v>1260</v>
      </c>
      <c r="C655" s="247" t="s">
        <v>1259</v>
      </c>
      <c r="D655" s="194">
        <v>5527587.5099999998</v>
      </c>
      <c r="E655" s="194">
        <v>6987155.0599999996</v>
      </c>
      <c r="F655" s="45">
        <f t="shared" si="167"/>
        <v>126.40514595851238</v>
      </c>
    </row>
    <row r="656" spans="1:6" ht="24" x14ac:dyDescent="0.2">
      <c r="A656" s="63">
        <v>11</v>
      </c>
      <c r="B656" s="64" t="s">
        <v>1261</v>
      </c>
      <c r="C656" s="247" t="s">
        <v>1262</v>
      </c>
      <c r="D656" s="60">
        <f t="shared" ref="D656:E656" si="168">+D653+D654-D655</f>
        <v>160983.04000000097</v>
      </c>
      <c r="E656" s="60">
        <f t="shared" si="168"/>
        <v>202778.6400000006</v>
      </c>
      <c r="F656" s="45">
        <f t="shared" si="167"/>
        <v>125.96273495642731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131</v>
      </c>
      <c r="E658" s="253">
        <v>138</v>
      </c>
      <c r="F658" s="45">
        <f t="shared" si="167"/>
        <v>105.34351145038168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126</v>
      </c>
      <c r="E660" s="253">
        <v>132</v>
      </c>
      <c r="F660" s="45">
        <f t="shared" si="167"/>
        <v>104.76190476190477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88277</v>
      </c>
      <c r="E683" s="192">
        <v>91580</v>
      </c>
      <c r="F683" s="71">
        <f t="shared" si="167"/>
        <v>103.74163145553202</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649384.85</v>
      </c>
      <c r="E724" s="192">
        <v>696574.55</v>
      </c>
      <c r="F724" s="71">
        <f t="shared" si="167"/>
        <v>107.26683106327475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24075.49</v>
      </c>
      <c r="E732" s="192">
        <v>17713.43</v>
      </c>
      <c r="F732" s="71">
        <f t="shared" si="167"/>
        <v>73.574535762304322</v>
      </c>
    </row>
    <row r="733" spans="1:6" ht="12.75" customHeight="1" x14ac:dyDescent="0.2">
      <c r="A733" s="70">
        <v>31215</v>
      </c>
      <c r="B733" s="65" t="s">
        <v>1396</v>
      </c>
      <c r="C733" s="278" t="s">
        <v>1397</v>
      </c>
      <c r="D733" s="192">
        <v>1680</v>
      </c>
      <c r="E733" s="192">
        <v>1200</v>
      </c>
      <c r="F733" s="71">
        <f t="shared" si="167"/>
        <v>71.428571428571431</v>
      </c>
    </row>
    <row r="734" spans="1:6" ht="12.75" customHeight="1" x14ac:dyDescent="0.2">
      <c r="A734" s="70">
        <v>32121</v>
      </c>
      <c r="B734" s="65" t="s">
        <v>1398</v>
      </c>
      <c r="C734" s="278" t="s">
        <v>1399</v>
      </c>
      <c r="D734" s="192">
        <v>59567.38</v>
      </c>
      <c r="E734" s="192">
        <v>60937.56</v>
      </c>
      <c r="F734" s="71">
        <f t="shared" si="167"/>
        <v>102.30021867673213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3670.43</v>
      </c>
      <c r="E736" s="194">
        <v>6747.6</v>
      </c>
      <c r="F736" s="45">
        <f t="shared" si="167"/>
        <v>183.83677116850069</v>
      </c>
    </row>
    <row r="737" spans="1:6" ht="12.75" customHeight="1" x14ac:dyDescent="0.2">
      <c r="A737" s="63" t="s">
        <v>1404</v>
      </c>
      <c r="B737" s="64" t="s">
        <v>1405</v>
      </c>
      <c r="C737" s="247" t="s">
        <v>1404</v>
      </c>
      <c r="D737" s="194">
        <v>377592.97</v>
      </c>
      <c r="E737" s="194">
        <v>501233.49</v>
      </c>
      <c r="F737" s="45">
        <f t="shared" si="167"/>
        <v>132.74439140114288</v>
      </c>
    </row>
    <row r="738" spans="1:6" ht="12.75" customHeight="1" x14ac:dyDescent="0.2">
      <c r="A738" s="63" t="s">
        <v>1406</v>
      </c>
      <c r="B738" s="64" t="s">
        <v>1407</v>
      </c>
      <c r="C738" s="247" t="s">
        <v>1406</v>
      </c>
      <c r="D738" s="194">
        <v>50656.56</v>
      </c>
      <c r="E738" s="194">
        <v>42019.03</v>
      </c>
      <c r="F738" s="45">
        <f t="shared" si="167"/>
        <v>82.948842163778991</v>
      </c>
    </row>
    <row r="739" spans="1:6" ht="12.75" customHeight="1" x14ac:dyDescent="0.2">
      <c r="A739" s="70" t="s">
        <v>1408</v>
      </c>
      <c r="B739" s="65" t="s">
        <v>1409</v>
      </c>
      <c r="C739" s="278" t="s">
        <v>1408</v>
      </c>
      <c r="D739" s="192">
        <v>51166.79</v>
      </c>
      <c r="E739" s="192">
        <v>79669.960000000006</v>
      </c>
      <c r="F739" s="71">
        <f t="shared" si="167"/>
        <v>155.70638689665702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2282.2800000000002</v>
      </c>
      <c r="E741" s="192">
        <v>2492.63</v>
      </c>
      <c r="F741" s="71">
        <f t="shared" ref="F741:F1006" si="169">IF(D741&lt;&gt;0,IF(E741/D741&gt;=100,"&gt;&gt;100",E741/D741*100),"-")</f>
        <v>109.21666053245001</v>
      </c>
    </row>
    <row r="742" spans="1:6" ht="12.75" customHeight="1" x14ac:dyDescent="0.2">
      <c r="A742" s="70" t="s">
        <v>1414</v>
      </c>
      <c r="B742" s="65" t="s">
        <v>1415</v>
      </c>
      <c r="C742" s="278" t="s">
        <v>1414</v>
      </c>
      <c r="D742" s="192">
        <v>1134.8</v>
      </c>
      <c r="E742" s="192">
        <v>828.94</v>
      </c>
      <c r="F742" s="71">
        <f t="shared" si="169"/>
        <v>73.047232992597827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8064</v>
      </c>
      <c r="E744" s="192">
        <v>9312</v>
      </c>
      <c r="F744" s="71">
        <f t="shared" si="170"/>
        <v>115.47619047619047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3264.54</v>
      </c>
      <c r="E846" s="194">
        <v>2400</v>
      </c>
      <c r="F846" s="45">
        <f t="shared" si="169"/>
        <v>73.517248984543002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rintOptions horizontalCentered="1"/>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2" zoomScale="136" zoomScaleNormal="136" workbookViewId="0">
      <selection activeCell="K264" sqref="K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10591173.57</v>
      </c>
      <c r="E6" s="180">
        <f t="shared" si="0"/>
        <v>10651034.509999998</v>
      </c>
      <c r="F6" s="181">
        <f t="shared" ref="F6:F298" si="1">IF(D6&gt;0,IF(E6/D6&gt;=100,"&gt;&gt;100",E6/D6*100),"-")</f>
        <v>100.56519647803297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10404338.859999999</v>
      </c>
      <c r="E7" s="79">
        <f t="shared" si="2"/>
        <v>10393977.929999998</v>
      </c>
      <c r="F7" s="71">
        <f t="shared" si="1"/>
        <v>99.900417218821715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1798.9799999999996</v>
      </c>
      <c r="E8" s="79">
        <f>E9+E10-E11</f>
        <v>624.70000000000027</v>
      </c>
      <c r="F8" s="71">
        <f t="shared" si="1"/>
        <v>34.725233187695274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7822.29</v>
      </c>
      <c r="E10" s="192">
        <v>4165.8500000000004</v>
      </c>
      <c r="F10" s="71">
        <f t="shared" si="1"/>
        <v>53.256143661255216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6023.31</v>
      </c>
      <c r="E11" s="192">
        <v>3541.15</v>
      </c>
      <c r="F11" s="71">
        <f t="shared" si="1"/>
        <v>58.790764546403885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10402539.879999999</v>
      </c>
      <c r="E12" s="79">
        <f t="shared" si="3"/>
        <v>10390463.549999999</v>
      </c>
      <c r="F12" s="71">
        <f t="shared" si="1"/>
        <v>99.883909793768552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10151936.84</v>
      </c>
      <c r="E13" s="79">
        <f t="shared" si="4"/>
        <v>10053550.229999999</v>
      </c>
      <c r="F13" s="71">
        <f t="shared" si="1"/>
        <v>99.030858726264483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11469350.890000001</v>
      </c>
      <c r="E15" s="192">
        <v>11514514.279999999</v>
      </c>
      <c r="F15" s="71">
        <f t="shared" si="1"/>
        <v>100.39377459485851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1317414.05</v>
      </c>
      <c r="E18" s="192">
        <v>1460964.05</v>
      </c>
      <c r="F18" s="71">
        <f t="shared" si="1"/>
        <v>110.89634652067055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250603.04000000004</v>
      </c>
      <c r="E19" s="79">
        <f t="shared" si="5"/>
        <v>336913.3200000003</v>
      </c>
      <c r="F19" s="71">
        <f t="shared" si="1"/>
        <v>134.44103471370511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124717.03</v>
      </c>
      <c r="E20" s="192">
        <v>138373.07999999999</v>
      </c>
      <c r="F20" s="71">
        <f t="shared" si="1"/>
        <v>110.94962732836085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224108.15</v>
      </c>
      <c r="E21" s="192">
        <v>228753.9</v>
      </c>
      <c r="F21" s="71">
        <f t="shared" si="1"/>
        <v>102.07299466797615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144457.29999999999</v>
      </c>
      <c r="E22" s="192">
        <v>159823.85999999999</v>
      </c>
      <c r="F22" s="71">
        <f t="shared" si="1"/>
        <v>110.63744096006225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2113.63</v>
      </c>
      <c r="E24" s="192">
        <v>2113.63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163922.89000000001</v>
      </c>
      <c r="E25" s="192">
        <v>164609.35999999999</v>
      </c>
      <c r="F25" s="71">
        <f t="shared" si="1"/>
        <v>100.41877616969781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2139654.37</v>
      </c>
      <c r="E26" s="192">
        <v>2239644.81</v>
      </c>
      <c r="F26" s="71">
        <f t="shared" si="1"/>
        <v>104.67320523360976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2548370.33</v>
      </c>
      <c r="E28" s="192">
        <v>2596405.3199999998</v>
      </c>
      <c r="F28" s="71">
        <f t="shared" si="1"/>
        <v>101.88492973075856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94988.35</v>
      </c>
      <c r="E54" s="192">
        <v>116982.68</v>
      </c>
      <c r="F54" s="71">
        <f t="shared" si="1"/>
        <v>123.15476582128228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94988.35</v>
      </c>
      <c r="E55" s="192">
        <v>116982.68</v>
      </c>
      <c r="F55" s="71">
        <f t="shared" si="1"/>
        <v>123.15476582128228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2889.68</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2889.68</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186834.71000000002</v>
      </c>
      <c r="E69" s="79">
        <f>E70+E82+E88+E119+E135+E147+E165+E171</f>
        <v>257056.58000000002</v>
      </c>
      <c r="F69" s="71">
        <f t="shared" si="1"/>
        <v>137.5850236821627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160983.04000000001</v>
      </c>
      <c r="E70" s="79">
        <f t="shared" si="12"/>
        <v>202778.64</v>
      </c>
      <c r="F70" s="71">
        <f t="shared" si="1"/>
        <v>125.96273495642771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159684.81</v>
      </c>
      <c r="E71" s="79">
        <f t="shared" si="13"/>
        <v>201773.41</v>
      </c>
      <c r="F71" s="71">
        <f t="shared" si="1"/>
        <v>126.35729722820849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159684.81</v>
      </c>
      <c r="E73" s="192">
        <v>201773.41</v>
      </c>
      <c r="F73" s="71">
        <f t="shared" si="1"/>
        <v>126.35729722820849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1298.23</v>
      </c>
      <c r="E80" s="192">
        <v>1005.23</v>
      </c>
      <c r="F80" s="71">
        <f t="shared" si="1"/>
        <v>77.430809640818651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5839.0700000000006</v>
      </c>
      <c r="E82" s="79">
        <f>SUM(E83:E85)-E86+E87</f>
        <v>15108.19</v>
      </c>
      <c r="F82" s="71">
        <f t="shared" si="1"/>
        <v>258.74308751222367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137.05000000000001</v>
      </c>
      <c r="E85" s="192">
        <v>262.07</v>
      </c>
      <c r="F85" s="71">
        <f t="shared" si="1"/>
        <v>191.2221816855162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5702.02</v>
      </c>
      <c r="E87" s="192">
        <v>14846.12</v>
      </c>
      <c r="F87" s="71">
        <f t="shared" si="1"/>
        <v>260.36597556655357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19645.95</v>
      </c>
      <c r="E147" s="79">
        <f t="shared" si="24"/>
        <v>38802.25</v>
      </c>
      <c r="F147" s="71">
        <f t="shared" si="1"/>
        <v>197.50762879881094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19591.95</v>
      </c>
      <c r="E160" s="192">
        <v>37705.56</v>
      </c>
      <c r="F160" s="71">
        <f t="shared" si="1"/>
        <v>192.45434987328977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54</v>
      </c>
      <c r="E161" s="192">
        <v>1096.69</v>
      </c>
      <c r="F161" s="71">
        <f t="shared" si="1"/>
        <v>2030.9074074074076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366.65</v>
      </c>
      <c r="E171" s="79">
        <f t="shared" si="27"/>
        <v>367.5</v>
      </c>
      <c r="F171" s="71">
        <f t="shared" si="1"/>
        <v>100.23182871948725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366.65</v>
      </c>
      <c r="E172" s="192">
        <v>367.5</v>
      </c>
      <c r="F172" s="71">
        <f t="shared" si="1"/>
        <v>100.23182871948725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10591173.57</v>
      </c>
      <c r="E176" s="79">
        <f>E177+E251</f>
        <v>10651034.51</v>
      </c>
      <c r="F176" s="71">
        <f t="shared" si="1"/>
        <v>100.56519647803297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445977.99999999994</v>
      </c>
      <c r="E177" s="79">
        <f>E178+E197+E203+E219+E247+E248</f>
        <v>516073.25</v>
      </c>
      <c r="F177" s="71">
        <f t="shared" si="1"/>
        <v>115.71719905466192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432472.68999999994</v>
      </c>
      <c r="E178" s="79">
        <f>SUM(E179:E181)+E185+E186+SUM(E194:E196)</f>
        <v>477981.97</v>
      </c>
      <c r="F178" s="71">
        <f t="shared" si="1"/>
        <v>110.52304135088855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332835.73</v>
      </c>
      <c r="E179" s="192">
        <v>387891.66</v>
      </c>
      <c r="F179" s="71">
        <f t="shared" si="1"/>
        <v>116.54147227522718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98083.09</v>
      </c>
      <c r="E180" s="192">
        <v>84792.59</v>
      </c>
      <c r="F180" s="71">
        <f t="shared" si="1"/>
        <v>86.449753978998828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552.54</v>
      </c>
      <c r="E181" s="79">
        <f t="shared" si="28"/>
        <v>736.06</v>
      </c>
      <c r="F181" s="71">
        <f t="shared" si="1"/>
        <v>133.21388496760414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552.54</v>
      </c>
      <c r="E184" s="192">
        <v>736.06</v>
      </c>
      <c r="F184" s="71">
        <f t="shared" si="1"/>
        <v>133.21388496760414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600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1001.33</v>
      </c>
      <c r="E196" s="192">
        <v>3961.66</v>
      </c>
      <c r="F196" s="71">
        <f t="shared" si="1"/>
        <v>395.63979906724052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17898.75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17898.75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1557.65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13505.310000000001</v>
      </c>
      <c r="E248" s="79">
        <f t="shared" si="37"/>
        <v>18634.88</v>
      </c>
      <c r="F248" s="71">
        <f t="shared" si="1"/>
        <v>137.98187527720577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6227.31</v>
      </c>
      <c r="E249" s="192">
        <v>6229.38</v>
      </c>
      <c r="F249" s="71">
        <f t="shared" si="1"/>
        <v>100.03324067695361</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7278</v>
      </c>
      <c r="E250" s="192">
        <v>12405.5</v>
      </c>
      <c r="F250" s="71">
        <f t="shared" si="1"/>
        <v>170.45204726573235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10145195.57</v>
      </c>
      <c r="E251" s="79">
        <f>+E252+E255-E264+E274+E291</f>
        <v>10134961.26</v>
      </c>
      <c r="F251" s="71">
        <f t="shared" si="1"/>
        <v>99.899121609540344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10404338.859999999</v>
      </c>
      <c r="E252" s="79">
        <f>E253-E254</f>
        <v>10393977.93</v>
      </c>
      <c r="F252" s="71">
        <f t="shared" si="1"/>
        <v>99.90041721882173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10404338.859999999</v>
      </c>
      <c r="E253" s="192">
        <v>10393977.93</v>
      </c>
      <c r="F253" s="71">
        <f t="shared" si="1"/>
        <v>99.90041721882173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-278778.44</v>
      </c>
      <c r="E255" s="79">
        <f>E256-E260</f>
        <v>-297599.58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278778.44</v>
      </c>
      <c r="E260" s="79">
        <f>SUM(E261:E263)</f>
        <v>297599.58</v>
      </c>
      <c r="F260" s="71">
        <f t="shared" si="1"/>
        <v>106.75128966214173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124870.77</v>
      </c>
      <c r="E261" s="192">
        <v>106265.77</v>
      </c>
      <c r="F261" s="71">
        <f t="shared" si="1"/>
        <v>85.100596400582788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153907.67000000001</v>
      </c>
      <c r="E262" s="192">
        <v>191333.81</v>
      </c>
      <c r="F262" s="71">
        <f t="shared" si="1"/>
        <v>124.31726761895621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19635.150000000001</v>
      </c>
      <c r="E274" s="79">
        <f>SUM(E275:E277)+SUM(E286:E290)</f>
        <v>38582.909999999996</v>
      </c>
      <c r="F274" s="71">
        <f t="shared" si="1"/>
        <v>196.49918640804879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19635.150000000001</v>
      </c>
      <c r="E287" s="192">
        <v>37705.56</v>
      </c>
      <c r="F287" s="71">
        <f t="shared" si="39"/>
        <v>192.03092413350544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877.35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9954.4699999999993</v>
      </c>
      <c r="E297" s="79">
        <f t="shared" si="42"/>
        <v>18854.599999999999</v>
      </c>
      <c r="F297" s="71">
        <f t="shared" si="1"/>
        <v>189.40837633746449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9954.4699999999993</v>
      </c>
      <c r="E298" s="193">
        <v>18854.599999999999</v>
      </c>
      <c r="F298" s="75">
        <f t="shared" si="1"/>
        <v>189.40837633746449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5082.97</v>
      </c>
      <c r="E302" s="192">
        <v>11047.88</v>
      </c>
      <c r="F302" s="71">
        <f t="shared" si="43"/>
        <v>217.35087950548592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14562.98</v>
      </c>
      <c r="E303" s="192">
        <v>27754.37</v>
      </c>
      <c r="F303" s="71">
        <f t="shared" si="43"/>
        <v>190.58166666437774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3249.59</v>
      </c>
      <c r="E308" s="192">
        <v>9223.3799999999992</v>
      </c>
      <c r="F308" s="71">
        <f t="shared" si="43"/>
        <v>283.83211420517659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2452.4299999999998</v>
      </c>
      <c r="E309" s="192">
        <v>5622.74</v>
      </c>
      <c r="F309" s="71">
        <f t="shared" si="43"/>
        <v>229.27219125520404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525.73</v>
      </c>
      <c r="E336" s="192">
        <v>3396.04</v>
      </c>
      <c r="F336" s="71">
        <f t="shared" si="43"/>
        <v>645.96656078215051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431946.96</v>
      </c>
      <c r="E337" s="192">
        <v>474585.93</v>
      </c>
      <c r="F337" s="71">
        <f t="shared" si="43"/>
        <v>109.87134392611537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17898.75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154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857.65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700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265.69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0.13</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9954.4699999999993</v>
      </c>
      <c r="E392" s="288">
        <v>9954.4699999999993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8900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2" zoomScale="148" zoomScaleNormal="148"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5437705.5199999996</v>
      </c>
      <c r="E107" s="60">
        <f t="shared" si="21"/>
        <v>6792097.6799999997</v>
      </c>
      <c r="F107" s="45">
        <f t="shared" si="1"/>
        <v>124.9074201428988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5437705.5199999996</v>
      </c>
      <c r="E109" s="194">
        <v>6792097.6799999997</v>
      </c>
      <c r="F109" s="45">
        <f t="shared" si="1"/>
        <v>124.9074201428988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5437705.5199999996</v>
      </c>
      <c r="E141" s="81">
        <f t="shared" si="28"/>
        <v>6792097.6799999997</v>
      </c>
      <c r="F141" s="61">
        <f t="shared" si="1"/>
        <v>124.9074201428988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36" zoomScaleNormal="136" workbookViewId="0">
      <selection activeCell="D36" sqref="D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220703.87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217087.07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217087.07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1174.28</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215912.79</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3616.8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1825.85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1825.85</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1790.95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1790.95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120" zoomScaleNormal="120" workbookViewId="0">
      <selection activeCell="C29" sqref="C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432472.69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6852264.0500000017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700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6645811.6100000013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4735341.6399999997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1809195.6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10942.36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39197.440000000002</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2400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48734.57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204881.79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870.65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6787298.370000001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6600302.330000001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4680285.71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1822486.1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10758.84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39197.440000000002</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1800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45774.239999999998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186983.04000000001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497438.37000000104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21294.79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3396.04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3396.04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2967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308.75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120.29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17898.75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17898.75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476143.58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700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474585.93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857.65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2" zoomScale="110" zoomScaleNormal="11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24914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Blagajna</cp:lastModifiedBy>
  <cp:lastPrinted>2026-02-09T09:50:57Z</cp:lastPrinted>
  <dcterms:created xsi:type="dcterms:W3CDTF">2022-04-01T05:14:30Z</dcterms:created>
  <dcterms:modified xsi:type="dcterms:W3CDTF">2026-02-09T09:50:59Z</dcterms:modified>
</cp:coreProperties>
</file>